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3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840" yWindow="315" windowWidth="28755" windowHeight="12600"/>
  </bookViews>
  <sheets>
    <sheet name="Summary" sheetId="4" r:id="rId1"/>
    <sheet name="Detail" sheetId="6" r:id="rId2"/>
    <sheet name="SigLine" sheetId="7" r:id="rId3"/>
    <sheet name="Source Data" sheetId="1" r:id="rId4"/>
  </sheets>
  <definedNames>
    <definedName name="MHF" localSheetId="3">'Source Data'!$A$1:$AH$15</definedName>
    <definedName name="_xlnm.Print_Titles" localSheetId="1">Detail!$7:$7</definedName>
    <definedName name="_xlnm.Print_Titles" localSheetId="2">SigLine!$7:$7</definedName>
    <definedName name="_xlnm.Print_Titles" localSheetId="0">Summary!$7:$7</definedName>
    <definedName name="table1">'Source Data'!$A$1:$CA$3</definedName>
  </definedNames>
  <calcPr calcId="125725"/>
  <pivotCaches>
    <pivotCache cacheId="67" r:id="rId5"/>
  </pivotCaches>
</workbook>
</file>

<file path=xl/calcChain.xml><?xml version="1.0" encoding="utf-8"?>
<calcChain xmlns="http://schemas.openxmlformats.org/spreadsheetml/2006/main">
  <c r="A5" i="4"/>
  <c r="H5"/>
  <c r="E1"/>
  <c r="F1" i="6"/>
  <c r="F1" i="7"/>
  <c r="H3" i="4"/>
  <c r="G5" i="7"/>
  <c r="G5" i="6"/>
  <c r="F5" i="4"/>
  <c r="G3" i="7"/>
  <c r="G3" i="6"/>
  <c r="F3" i="4"/>
  <c r="D5"/>
  <c r="D5" i="6"/>
  <c r="D5" i="7"/>
  <c r="D3"/>
  <c r="D3" i="6"/>
  <c r="D3" i="4"/>
  <c r="A5" i="7"/>
  <c r="A5" i="6"/>
  <c r="A3" i="4"/>
  <c r="A1" i="7"/>
  <c r="A1" i="4"/>
  <c r="A1" i="6"/>
  <c r="A3" i="7" l="1"/>
  <c r="A3" i="6"/>
</calcChain>
</file>

<file path=xl/connections.xml><?xml version="1.0" encoding="utf-8"?>
<connections xmlns="http://schemas.openxmlformats.org/spreadsheetml/2006/main">
  <connection id="1" name="MHF" type="6" refreshedVersion="3" background="1" saveData="1">
    <textPr prompt="0" sourceFile="C:\Users\s.mccarthy\Desktop\HMHF.txt">
      <textFields>
        <textField/>
      </textFields>
    </textPr>
  </connection>
</connections>
</file>

<file path=xl/sharedStrings.xml><?xml version="1.0" encoding="utf-8"?>
<sst xmlns="http://schemas.openxmlformats.org/spreadsheetml/2006/main" count="514" uniqueCount="86">
  <si>
    <t>Name</t>
  </si>
  <si>
    <t>Dept/Group</t>
  </si>
  <si>
    <t>Position</t>
  </si>
  <si>
    <t>Type</t>
  </si>
  <si>
    <t>Classification</t>
  </si>
  <si>
    <t>Program Start Date</t>
  </si>
  <si>
    <t>Injury/Illness Date</t>
  </si>
  <si>
    <t>Actual Completion Date</t>
  </si>
  <si>
    <t>Projected Completion</t>
  </si>
  <si>
    <t>Expected Duration</t>
  </si>
  <si>
    <t>Term of Program</t>
  </si>
  <si>
    <t>Occ/Non-occ</t>
  </si>
  <si>
    <t>Phase No</t>
  </si>
  <si>
    <t>Scheduled Start</t>
  </si>
  <si>
    <t>Scheduled Stop</t>
  </si>
  <si>
    <t>Actual Start</t>
  </si>
  <si>
    <t>Actual Stop</t>
  </si>
  <si>
    <t>Modified Duties</t>
  </si>
  <si>
    <t>Modified Schedule</t>
  </si>
  <si>
    <t>Mod Schedule Detail</t>
  </si>
  <si>
    <t>Daily Work Hours</t>
  </si>
  <si>
    <t>Daily Work Hours From</t>
  </si>
  <si>
    <t>Daily Work Hours To</t>
  </si>
  <si>
    <t>Dept Assigned</t>
  </si>
  <si>
    <t>Dept Name Assigned</t>
  </si>
  <si>
    <t>Temporary</t>
  </si>
  <si>
    <t>(blank)</t>
  </si>
  <si>
    <t>From</t>
  </si>
  <si>
    <t>To</t>
  </si>
  <si>
    <t>Dept  Assigned</t>
  </si>
  <si>
    <t>Program Type</t>
  </si>
  <si>
    <t>Mod Duties Detail</t>
  </si>
  <si>
    <t>Yes</t>
  </si>
  <si>
    <t>Assignments</t>
  </si>
  <si>
    <t>Restrictions</t>
  </si>
  <si>
    <t>Restrictions Temp/Perm</t>
  </si>
  <si>
    <t>Assignments Perm/Temp</t>
  </si>
  <si>
    <t>Program Start:</t>
  </si>
  <si>
    <t>Department Assigned</t>
  </si>
  <si>
    <t>Projected Completion:</t>
  </si>
  <si>
    <t>No pushing/pulling</t>
  </si>
  <si>
    <t>Seated job, min walking</t>
  </si>
  <si>
    <t>Buddy with</t>
  </si>
  <si>
    <t>One hour rotations with</t>
  </si>
  <si>
    <t>Permanent</t>
  </si>
  <si>
    <t>No use of extremities</t>
  </si>
  <si>
    <t>Information Technology</t>
  </si>
  <si>
    <t>MANAGER</t>
  </si>
  <si>
    <t>Occupational</t>
  </si>
  <si>
    <t>Health Care</t>
  </si>
  <si>
    <t>Temporary occupational</t>
  </si>
  <si>
    <t>Occ</t>
  </si>
  <si>
    <t>Modify for wrist</t>
  </si>
  <si>
    <t>Down to 5 hours</t>
  </si>
  <si>
    <t>IT</t>
  </si>
  <si>
    <t>No lifting &gt; 5lbs.</t>
  </si>
  <si>
    <t>Min. use of extremities</t>
  </si>
  <si>
    <t>See comments for details</t>
  </si>
  <si>
    <t>Specific assignment</t>
  </si>
  <si>
    <t>No</t>
  </si>
  <si>
    <t>Inside duties</t>
  </si>
  <si>
    <t>Hours</t>
  </si>
  <si>
    <t>Modified Duties?</t>
  </si>
  <si>
    <t>Modified Schedule?</t>
  </si>
  <si>
    <t>Projected Program Completion:</t>
  </si>
  <si>
    <t>Actual Program Completion</t>
  </si>
  <si>
    <t>Item No</t>
  </si>
  <si>
    <t>Restrictions Comments</t>
  </si>
  <si>
    <t>Typing will prove to be a challenge, therefore, extension on any administrative assignments.</t>
  </si>
  <si>
    <t>#</t>
  </si>
  <si>
    <t>Phase</t>
  </si>
  <si>
    <t>Expected Duration:</t>
  </si>
  <si>
    <t>Assignments Comments</t>
  </si>
  <si>
    <t>3 Weeks</t>
  </si>
  <si>
    <t>Authorized Signature:</t>
  </si>
  <si>
    <t>Employee Signature:</t>
  </si>
  <si>
    <t>Classification:</t>
  </si>
  <si>
    <t>Program Type:</t>
  </si>
  <si>
    <t>Department Assigned:</t>
  </si>
  <si>
    <t>Position:</t>
  </si>
  <si>
    <t>Union</t>
  </si>
  <si>
    <t>ELLIS, MICHELE</t>
  </si>
  <si>
    <t>OPEIU</t>
  </si>
  <si>
    <t>6 hour day for a week</t>
  </si>
  <si>
    <t>comments for assignments</t>
  </si>
  <si>
    <t>In home education</t>
  </si>
</sst>
</file>

<file path=xl/styles.xml><?xml version="1.0" encoding="utf-8"?>
<styleSheet xmlns="http://schemas.openxmlformats.org/spreadsheetml/2006/main">
  <numFmts count="3">
    <numFmt numFmtId="164" formatCode="[$-409]d\-mmm\-yy;@"/>
    <numFmt numFmtId="165" formatCode="[$-409]h:mm\ AM/PM;@"/>
    <numFmt numFmtId="166" formatCode="h:mm;@"/>
  </numFmts>
  <fonts count="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pivotButton="1" applyFont="1" applyAlignment="1">
      <alignment wrapText="1"/>
    </xf>
    <xf numFmtId="164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0" fillId="2" borderId="0" xfId="0" applyFill="1"/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pivotButton="1" applyFont="1" applyAlignment="1">
      <alignment horizontal="center" wrapText="1"/>
    </xf>
    <xf numFmtId="0" fontId="4" fillId="0" borderId="0" xfId="0" applyFont="1" applyAlignment="1">
      <alignment wrapText="1"/>
    </xf>
    <xf numFmtId="0" fontId="5" fillId="2" borderId="0" xfId="0" applyFont="1" applyFill="1" applyBorder="1" applyAlignment="1">
      <alignment vertical="top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0" fillId="0" borderId="0" xfId="0" applyAlignment="1">
      <alignment vertical="top" wrapText="1"/>
    </xf>
    <xf numFmtId="0" fontId="2" fillId="0" borderId="0" xfId="0" pivotButton="1" applyFont="1" applyAlignment="1">
      <alignment horizontal="left" vertical="top"/>
    </xf>
    <xf numFmtId="0" fontId="2" fillId="0" borderId="0" xfId="0" pivotButton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Border="1" applyAlignment="1">
      <alignment horizontal="left" vertical="top"/>
    </xf>
    <xf numFmtId="20" fontId="0" fillId="0" borderId="0" xfId="0" applyNumberFormat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 vertical="top"/>
    </xf>
    <xf numFmtId="0" fontId="2" fillId="0" borderId="0" xfId="0" pivotButton="1" applyFont="1" applyAlignment="1">
      <alignment horizontal="left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1" xfId="0" applyBorder="1" applyAlignment="1">
      <alignment vertical="top" wrapText="1"/>
    </xf>
    <xf numFmtId="164" fontId="2" fillId="0" borderId="0" xfId="0" applyNumberFormat="1" applyFont="1" applyAlignment="1">
      <alignment horizontal="left" vertical="top"/>
    </xf>
    <xf numFmtId="164" fontId="2" fillId="0" borderId="0" xfId="0" applyNumberFormat="1" applyFont="1"/>
    <xf numFmtId="164" fontId="1" fillId="0" borderId="0" xfId="0" applyNumberFormat="1" applyFont="1" applyAlignment="1">
      <alignment horizontal="left"/>
    </xf>
    <xf numFmtId="0" fontId="0" fillId="0" borderId="0" xfId="0" applyAlignment="1"/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/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0" xfId="0" applyFont="1" applyAlignment="1"/>
    <xf numFmtId="0" fontId="3" fillId="2" borderId="0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1" fillId="0" borderId="0" xfId="0" applyFont="1" applyFill="1" applyBorder="1" applyAlignment="1">
      <alignment vertical="top"/>
    </xf>
  </cellXfs>
  <cellStyles count="1">
    <cellStyle name="Normal" xfId="0" builtinId="0"/>
  </cellStyles>
  <dxfs count="239"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textRotation="90" readingOrder="0"/>
    </dxf>
    <dxf>
      <font>
        <sz val="9"/>
      </font>
    </dxf>
    <dxf>
      <alignment horizontal="center" textRotation="90" readingOrder="0"/>
    </dxf>
    <dxf>
      <alignment horizontal="center" textRotation="90" readingOrder="0"/>
    </dxf>
    <dxf>
      <alignment horizontal="center"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indent="0" relativeIndent="255" readingOrder="0"/>
    </dxf>
    <dxf>
      <alignment horizontal="left" readingOrder="0"/>
    </dxf>
    <dxf>
      <alignment vertical="top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textRotation="90" readingOrder="0"/>
    </dxf>
    <dxf>
      <font>
        <sz val="9"/>
      </font>
    </dxf>
    <dxf>
      <alignment horizontal="center" textRotation="90" readingOrder="0"/>
    </dxf>
    <dxf>
      <alignment horizontal="center" textRotation="90" readingOrder="0"/>
    </dxf>
    <dxf>
      <alignment horizontal="center" textRotation="90" readingOrder="0"/>
    </dxf>
    <dxf>
      <alignment wrapText="1" readingOrder="0"/>
    </dxf>
    <dxf>
      <alignment wrapText="1" readingOrder="0"/>
    </dxf>
    <dxf>
      <alignment horizontal="left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wrapText="1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top" indent="0" relativeIndent="255" readingOrder="0"/>
    </dxf>
    <dxf>
      <alignment horizontal="left" readingOrder="0"/>
    </dxf>
    <dxf>
      <alignment vertical="top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wrapText="1" readingOrder="0"/>
    </dxf>
    <dxf>
      <alignment wrapText="1" readingOrder="0"/>
    </dxf>
    <dxf>
      <alignment horizontal="center" textRotation="90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9"/>
      </font>
    </dxf>
    <dxf>
      <alignment horizontal="center" textRotation="90" readingOrder="0"/>
    </dxf>
    <dxf>
      <alignment horizontal="center" textRotation="90" readingOrder="0"/>
    </dxf>
    <dxf>
      <alignment horizontal="center" textRotation="90" readingOrder="0"/>
    </dxf>
    <dxf>
      <alignment horizontal="center" readingOrder="0"/>
    </dxf>
    <dxf>
      <alignment horizontal="center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indent="0" relativeIndent="255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wrapText="1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center" textRotation="90" readingOrder="0"/>
    </dxf>
    <dxf>
      <alignment horizontal="center" textRotation="90" readingOrder="0"/>
    </dxf>
    <dxf>
      <alignment horizontal="center" textRotation="90" readingOrder="0"/>
    </dxf>
    <dxf>
      <font>
        <sz val="9"/>
      </font>
    </dxf>
    <dxf>
      <alignment horizontal="center" textRotation="90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alignment horizont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vertical="top" readingOrder="0"/>
    </dxf>
    <dxf>
      <alignment horizontal="left" readingOrder="0"/>
    </dxf>
    <dxf>
      <alignment vertical="top" indent="0" relativeIndent="255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wrapText="1" readingOrder="0"/>
    </dxf>
    <dxf>
      <alignment textRotation="0" readingOrder="0"/>
    </dxf>
    <dxf>
      <alignment textRotation="0" readingOrder="0"/>
    </dxf>
    <dxf>
      <alignment textRotation="0" readingOrder="0"/>
    </dxf>
    <dxf>
      <alignment horizontal="left" readingOrder="0"/>
    </dxf>
    <dxf>
      <alignment wrapText="1" readingOrder="0"/>
    </dxf>
    <dxf>
      <alignment wrapText="1" readingOrder="0"/>
    </dxf>
    <dxf>
      <alignment horizontal="center" textRotation="90" readingOrder="0"/>
    </dxf>
    <dxf>
      <alignment horizontal="center" textRotation="90" readingOrder="0"/>
    </dxf>
    <dxf>
      <alignment horizontal="center" textRotation="90" readingOrder="0"/>
    </dxf>
    <dxf>
      <font>
        <sz val="9"/>
      </font>
    </dxf>
    <dxf>
      <alignment horizontal="center" textRotation="90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textRotation="90" readingOrder="0"/>
    </dxf>
    <dxf>
      <alignment textRotation="90" readingOrder="0"/>
    </dxf>
    <dxf>
      <alignment textRotation="90" readingOrder="0"/>
    </dxf>
    <dxf>
      <alignment textRotation="90" readingOrder="0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textRotation="0" wrapText="1" readingOrder="0"/>
    </dxf>
    <dxf>
      <alignment horizontal="center" readingOrder="0"/>
    </dxf>
    <dxf>
      <alignment horizontal="center" readingOrder="0"/>
    </dxf>
    <dxf>
      <alignment horizontal="center" textRotation="90" readingOrder="0"/>
    </dxf>
    <dxf>
      <alignment horizontal="center" textRotation="90" readingOrder="0"/>
    </dxf>
    <dxf>
      <alignment horizontal="center" textRotation="90" readingOrder="0"/>
    </dxf>
    <dxf>
      <font>
        <sz val="9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textRotation="90" readingOrder="0"/>
    </dxf>
    <dxf>
      <alignment wrapText="1" readingOrder="0"/>
    </dxf>
    <dxf>
      <alignment wrapText="1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vertical="bottom" readingOrder="0"/>
    </dxf>
    <dxf>
      <alignment horizontal="center" readingOrder="0"/>
    </dxf>
    <dxf>
      <alignment horizontal="center" readingOrder="0"/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.mccarthy" refreshedDate="43899.509301157406" missingItemsLimit="0" createdVersion="3" refreshedVersion="3" minRefreshableVersion="3" recordCount="14">
  <cacheSource type="worksheet">
    <worksheetSource name="mhf" sheet="Source Data"/>
  </cacheSource>
  <cacheFields count="34">
    <cacheField name="Name" numFmtId="0">
      <sharedItems/>
    </cacheField>
    <cacheField name="Dept/Group" numFmtId="0">
      <sharedItems/>
    </cacheField>
    <cacheField name="Position" numFmtId="0">
      <sharedItems/>
    </cacheField>
    <cacheField name="Type" numFmtId="0">
      <sharedItems/>
    </cacheField>
    <cacheField name="Classification" numFmtId="0">
      <sharedItems/>
    </cacheField>
    <cacheField name="Program Start Date" numFmtId="14">
      <sharedItems containsSemiMixedTypes="0" containsNonDate="0" containsDate="1" containsString="0" minDate="2017-02-09T00:00:00" maxDate="2017-02-10T00:00:00"/>
    </cacheField>
    <cacheField name="Injury/Illness Date" numFmtId="14">
      <sharedItems containsSemiMixedTypes="0" containsNonDate="0" containsDate="1" containsString="0" minDate="2017-01-01T00:00:00" maxDate="2017-01-02T00:00:00"/>
    </cacheField>
    <cacheField name="Actual Completion Date" numFmtId="14">
      <sharedItems containsSemiMixedTypes="0" containsNonDate="0" containsDate="1" containsString="0" minDate="2017-03-06T00:00:00" maxDate="2017-03-07T00:00:00"/>
    </cacheField>
    <cacheField name="Projected Completion" numFmtId="14">
      <sharedItems containsSemiMixedTypes="0" containsNonDate="0" containsDate="1" containsString="0" minDate="2017-02-28T00:00:00" maxDate="2017-03-01T00:00:00"/>
    </cacheField>
    <cacheField name="Expected Duration" numFmtId="0">
      <sharedItems/>
    </cacheField>
    <cacheField name="Term of Program" numFmtId="0">
      <sharedItems/>
    </cacheField>
    <cacheField name="Occ/Non-occ" numFmtId="0">
      <sharedItems/>
    </cacheField>
    <cacheField name="Phase No" numFmtId="0">
      <sharedItems containsSemiMixedTypes="0" containsString="0" containsNumber="1" containsInteger="1" minValue="1" maxValue="3" count="3">
        <n v="1"/>
        <n v="2"/>
        <n v="3"/>
      </sharedItems>
    </cacheField>
    <cacheField name="Scheduled Start" numFmtId="14">
      <sharedItems containsSemiMixedTypes="0" containsNonDate="0" containsDate="1" containsString="0" minDate="2017-02-10T00:00:00" maxDate="2017-02-21T00:00:00" count="3">
        <d v="2017-02-10T00:00:00"/>
        <d v="2017-02-13T00:00:00"/>
        <d v="2017-02-20T00:00:00"/>
      </sharedItems>
    </cacheField>
    <cacheField name="Scheduled Stop" numFmtId="14">
      <sharedItems containsSemiMixedTypes="0" containsNonDate="0" containsDate="1" containsString="0" minDate="2017-02-19T00:00:00" maxDate="2017-02-28T00:00:00" count="3">
        <d v="2017-02-19T00:00:00"/>
        <d v="2017-02-20T00:00:00"/>
        <d v="2017-02-27T00:00:00"/>
      </sharedItems>
    </cacheField>
    <cacheField name="Actual Start" numFmtId="0">
      <sharedItems containsNonDate="0" containsString="0" containsBlank="1"/>
    </cacheField>
    <cacheField name="Actual Stop" numFmtId="14">
      <sharedItems containsSemiMixedTypes="0" containsNonDate="0" containsDate="1" containsString="0" minDate="2017-02-19T00:00:00" maxDate="2017-02-28T00:00:00"/>
    </cacheField>
    <cacheField name="Modified Duties" numFmtId="0">
      <sharedItems count="1">
        <s v="Yes"/>
      </sharedItems>
    </cacheField>
    <cacheField name="Mod Duties Detail" numFmtId="0">
      <sharedItems count="1">
        <s v="Modify for wrist"/>
      </sharedItems>
    </cacheField>
    <cacheField name="Modified Schedule" numFmtId="0">
      <sharedItems count="2">
        <s v="Yes"/>
        <s v="No"/>
      </sharedItems>
    </cacheField>
    <cacheField name="Mod Schedule Detail" numFmtId="0">
      <sharedItems containsBlank="1" count="3">
        <s v="Down to 5 hours"/>
        <s v="6 hour day for a week"/>
        <m/>
      </sharedItems>
    </cacheField>
    <cacheField name="Daily Work Hours" numFmtId="20">
      <sharedItems containsSemiMixedTypes="0" containsNonDate="0" containsDate="1" containsString="0" minDate="1899-12-30T05:00:00" maxDate="1899-12-30T08:00:00" count="3">
        <d v="1899-12-30T05:00:00"/>
        <d v="1899-12-30T06:00:00"/>
        <d v="1899-12-30T08:00:00"/>
      </sharedItems>
    </cacheField>
    <cacheField name="Daily Work Hours From" numFmtId="20">
      <sharedItems containsSemiMixedTypes="0" containsNonDate="0" containsDate="1" containsString="0" minDate="1899-12-30T08:00:00" maxDate="1899-12-30T08:00:00" count="1">
        <d v="1899-12-30T08:00:00"/>
      </sharedItems>
    </cacheField>
    <cacheField name="Daily Work Hours To" numFmtId="20">
      <sharedItems containsSemiMixedTypes="0" containsNonDate="0" containsDate="1" containsString="0" minDate="1899-12-30T02:00:00" maxDate="1899-12-30T16:00:00" count="3">
        <d v="1899-12-30T13:00:00"/>
        <d v="1899-12-30T02:00:00"/>
        <d v="1899-12-30T16:00:00"/>
      </sharedItems>
    </cacheField>
    <cacheField name="Dept Assigned" numFmtId="0">
      <sharedItems/>
    </cacheField>
    <cacheField name="Dept Name Assigned" numFmtId="0">
      <sharedItems count="1">
        <s v="Information Technology"/>
      </sharedItems>
    </cacheField>
    <cacheField name="Item No" numFmtId="0">
      <sharedItems containsSemiMixedTypes="0" containsString="0" containsNumber="1" containsInteger="1" minValue="1" maxValue="6" count="6">
        <n v="1"/>
        <n v="2"/>
        <n v="3"/>
        <n v="4"/>
        <n v="5"/>
        <n v="6"/>
      </sharedItems>
    </cacheField>
    <cacheField name="Restrictions" numFmtId="0">
      <sharedItems containsBlank="1" count="7">
        <s v="No lifting &gt; 5lbs."/>
        <s v="Min. use of extremities"/>
        <s v="See comments for details"/>
        <m/>
        <s v="Seated job, min walking"/>
        <s v="No use of extremities"/>
        <s v="No pushing/pulling"/>
      </sharedItems>
    </cacheField>
    <cacheField name="Restrictions Temp/Perm" numFmtId="0">
      <sharedItems containsBlank="1" count="3">
        <s v="Temporary"/>
        <m/>
        <s v="Permanent"/>
      </sharedItems>
    </cacheField>
    <cacheField name="Restrictions Comments" numFmtId="0">
      <sharedItems containsBlank="1" count="2">
        <s v="Typing will prove to be a challenge, therefore, extension on any administrative assignments."/>
        <m/>
      </sharedItems>
    </cacheField>
    <cacheField name="Assignments" numFmtId="0">
      <sharedItems containsBlank="1" count="6">
        <s v="One hour rotations with"/>
        <s v="Buddy with"/>
        <s v="Specific assignment"/>
        <s v="Inside duties"/>
        <m/>
        <s v="In home education"/>
      </sharedItems>
    </cacheField>
    <cacheField name="Assignments Perm/Temp" numFmtId="0">
      <sharedItems containsBlank="1" count="3">
        <s v="Temporary"/>
        <s v="Permanent"/>
        <m/>
      </sharedItems>
    </cacheField>
    <cacheField name="Assignments Comments" numFmtId="0">
      <sharedItems containsBlank="1" count="2">
        <m/>
        <s v="comments for assignments"/>
      </sharedItems>
    </cacheField>
    <cacheField name="Union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0"/>
    <x v="0"/>
    <x v="0"/>
    <m/>
    <d v="2017-02-19T00:00:00"/>
    <x v="0"/>
    <x v="0"/>
    <x v="0"/>
    <x v="0"/>
    <x v="0"/>
    <x v="0"/>
    <x v="0"/>
    <s v="IT"/>
    <x v="0"/>
    <x v="0"/>
    <x v="0"/>
    <x v="0"/>
    <x v="0"/>
    <x v="0"/>
    <x v="0"/>
    <x v="0"/>
    <s v="OPEIU"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0"/>
    <x v="0"/>
    <x v="0"/>
    <m/>
    <d v="2017-02-19T00:00:00"/>
    <x v="0"/>
    <x v="0"/>
    <x v="0"/>
    <x v="0"/>
    <x v="0"/>
    <x v="0"/>
    <x v="0"/>
    <s v="IT"/>
    <x v="0"/>
    <x v="1"/>
    <x v="1"/>
    <x v="0"/>
    <x v="1"/>
    <x v="1"/>
    <x v="0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0"/>
    <x v="0"/>
    <x v="0"/>
    <m/>
    <d v="2017-02-19T00:00:00"/>
    <x v="0"/>
    <x v="0"/>
    <x v="0"/>
    <x v="0"/>
    <x v="0"/>
    <x v="0"/>
    <x v="0"/>
    <s v="IT"/>
    <x v="0"/>
    <x v="2"/>
    <x v="2"/>
    <x v="0"/>
    <x v="1"/>
    <x v="2"/>
    <x v="0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0"/>
    <x v="0"/>
    <x v="0"/>
    <m/>
    <d v="2017-02-19T00:00:00"/>
    <x v="0"/>
    <x v="0"/>
    <x v="0"/>
    <x v="0"/>
    <x v="0"/>
    <x v="0"/>
    <x v="0"/>
    <s v="IT"/>
    <x v="0"/>
    <x v="3"/>
    <x v="3"/>
    <x v="1"/>
    <x v="1"/>
    <x v="3"/>
    <x v="1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1"/>
    <x v="1"/>
    <x v="1"/>
    <m/>
    <d v="2017-02-20T00:00:00"/>
    <x v="0"/>
    <x v="0"/>
    <x v="0"/>
    <x v="1"/>
    <x v="1"/>
    <x v="0"/>
    <x v="1"/>
    <s v="IT"/>
    <x v="0"/>
    <x v="0"/>
    <x v="0"/>
    <x v="0"/>
    <x v="0"/>
    <x v="0"/>
    <x v="0"/>
    <x v="0"/>
    <s v="OPEIU"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1"/>
    <x v="1"/>
    <x v="1"/>
    <m/>
    <d v="2017-02-20T00:00:00"/>
    <x v="0"/>
    <x v="0"/>
    <x v="0"/>
    <x v="1"/>
    <x v="1"/>
    <x v="0"/>
    <x v="1"/>
    <s v="IT"/>
    <x v="0"/>
    <x v="1"/>
    <x v="1"/>
    <x v="0"/>
    <x v="1"/>
    <x v="2"/>
    <x v="0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1"/>
    <x v="1"/>
    <x v="1"/>
    <m/>
    <d v="2017-02-20T00:00:00"/>
    <x v="0"/>
    <x v="0"/>
    <x v="0"/>
    <x v="1"/>
    <x v="1"/>
    <x v="0"/>
    <x v="1"/>
    <s v="IT"/>
    <x v="0"/>
    <x v="2"/>
    <x v="4"/>
    <x v="0"/>
    <x v="1"/>
    <x v="3"/>
    <x v="1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1"/>
    <x v="1"/>
    <x v="1"/>
    <m/>
    <d v="2017-02-20T00:00:00"/>
    <x v="0"/>
    <x v="0"/>
    <x v="0"/>
    <x v="1"/>
    <x v="1"/>
    <x v="0"/>
    <x v="1"/>
    <s v="IT"/>
    <x v="0"/>
    <x v="3"/>
    <x v="5"/>
    <x v="2"/>
    <x v="1"/>
    <x v="4"/>
    <x v="2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1"/>
    <x v="1"/>
    <x v="1"/>
    <m/>
    <d v="2017-02-20T00:00:00"/>
    <x v="0"/>
    <x v="0"/>
    <x v="0"/>
    <x v="1"/>
    <x v="1"/>
    <x v="0"/>
    <x v="1"/>
    <s v="IT"/>
    <x v="0"/>
    <x v="4"/>
    <x v="6"/>
    <x v="0"/>
    <x v="1"/>
    <x v="4"/>
    <x v="2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1"/>
    <x v="1"/>
    <x v="1"/>
    <m/>
    <d v="2017-02-20T00:00:00"/>
    <x v="0"/>
    <x v="0"/>
    <x v="0"/>
    <x v="1"/>
    <x v="1"/>
    <x v="0"/>
    <x v="1"/>
    <s v="IT"/>
    <x v="0"/>
    <x v="5"/>
    <x v="2"/>
    <x v="0"/>
    <x v="1"/>
    <x v="4"/>
    <x v="2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2"/>
    <x v="2"/>
    <x v="2"/>
    <m/>
    <d v="2017-02-27T00:00:00"/>
    <x v="0"/>
    <x v="0"/>
    <x v="1"/>
    <x v="2"/>
    <x v="2"/>
    <x v="0"/>
    <x v="2"/>
    <s v="IT"/>
    <x v="0"/>
    <x v="0"/>
    <x v="0"/>
    <x v="0"/>
    <x v="1"/>
    <x v="0"/>
    <x v="0"/>
    <x v="1"/>
    <s v="OPEIU"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2"/>
    <x v="2"/>
    <x v="2"/>
    <m/>
    <d v="2017-02-27T00:00:00"/>
    <x v="0"/>
    <x v="0"/>
    <x v="1"/>
    <x v="2"/>
    <x v="2"/>
    <x v="0"/>
    <x v="2"/>
    <s v="IT"/>
    <x v="0"/>
    <x v="1"/>
    <x v="1"/>
    <x v="0"/>
    <x v="1"/>
    <x v="2"/>
    <x v="0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2"/>
    <x v="2"/>
    <x v="2"/>
    <m/>
    <d v="2017-02-27T00:00:00"/>
    <x v="0"/>
    <x v="0"/>
    <x v="1"/>
    <x v="2"/>
    <x v="2"/>
    <x v="0"/>
    <x v="2"/>
    <s v="IT"/>
    <x v="0"/>
    <x v="2"/>
    <x v="4"/>
    <x v="0"/>
    <x v="1"/>
    <x v="3"/>
    <x v="1"/>
    <x v="0"/>
    <m/>
  </r>
  <r>
    <s v="ELLIS, MICHELE"/>
    <s v="Information Technology"/>
    <s v="MANAGER"/>
    <s v="Occupational"/>
    <s v="Health Care"/>
    <d v="2017-02-09T00:00:00"/>
    <d v="2017-01-01T00:00:00"/>
    <d v="2017-03-06T00:00:00"/>
    <d v="2017-02-28T00:00:00"/>
    <s v="3 Weeks"/>
    <s v="Temporary occupational"/>
    <s v="Occ"/>
    <x v="2"/>
    <x v="2"/>
    <x v="2"/>
    <m/>
    <d v="2017-02-27T00:00:00"/>
    <x v="0"/>
    <x v="0"/>
    <x v="1"/>
    <x v="2"/>
    <x v="2"/>
    <x v="0"/>
    <x v="2"/>
    <s v="IT"/>
    <x v="0"/>
    <x v="3"/>
    <x v="3"/>
    <x v="1"/>
    <x v="1"/>
    <x v="5"/>
    <x v="0"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7" applyNumberFormats="0" applyBorderFormats="0" applyFontFormats="0" applyPatternFormats="0" applyAlignmentFormats="0" applyWidthHeightFormats="1" dataCaption="Values" updatedVersion="3" minRefreshableVersion="3" showCalcMbrs="0" showDrill="0" rowGrandTotals="0" colGrandTotals="0" itemPrintTitles="1" createdVersion="3" indent="0" compact="0" compactData="0" multipleFieldFilters="0">
  <location ref="A7:K10" firstHeaderRow="1" firstDataRow="1" firstDataCol="11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3">
        <item x="0"/>
        <item x="1"/>
        <item x="2"/>
      </items>
    </pivotField>
    <pivotField axis="axisRow" compact="0" numFmtId="164" outline="0" showAll="0" defaultSubtotal="0">
      <items count="3">
        <item x="0"/>
        <item x="1"/>
        <item x="2"/>
      </items>
    </pivotField>
    <pivotField axis="axisRow" compact="0" numFmtId="164" outline="0" showAll="0" defaultSubtotal="0">
      <items count="3">
        <item x="0"/>
        <item x="1"/>
        <item x="2"/>
      </items>
    </pivotField>
    <pivotField compact="0" outline="0" showAll="0"/>
    <pivotField compact="0" numFmtId="14" outline="0" showAll="0"/>
    <pivotField name="Modified Duties?"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name="Modified Schedule?"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3">
        <item x="2"/>
        <item x="0"/>
        <item x="1"/>
      </items>
    </pivotField>
    <pivotField name="Hours" axis="axisRow" compact="0" numFmtId="166" outline="0" showAll="0" defaultSubtotal="0">
      <items count="3">
        <item x="0"/>
        <item x="1"/>
        <item x="2"/>
      </items>
    </pivotField>
    <pivotField name="From" axis="axisRow" compact="0" numFmtId="165" outline="0" showAll="0" defaultSubtotal="0">
      <items count="1">
        <item x="0"/>
      </items>
    </pivotField>
    <pivotField name="To" axis="axisRow" compact="0" numFmtId="165" outline="0" showAll="0" defaultSubtotal="0">
      <items count="3">
        <item x="0"/>
        <item x="1"/>
        <item x="2"/>
      </items>
    </pivotField>
    <pivotField compact="0" outline="0" showAll="0" defaultSubtotal="0"/>
    <pivotField name="Dept  Assigned" axis="axisRow" compact="0" outline="0" showAll="0">
      <items count="2">
        <item x="0"/>
        <item t="default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11">
    <field x="12"/>
    <field x="13"/>
    <field x="14"/>
    <field x="17"/>
    <field x="18"/>
    <field x="19"/>
    <field x="20"/>
    <field x="21"/>
    <field x="22"/>
    <field x="23"/>
    <field x="25"/>
  </rowFields>
  <rowItems count="3">
    <i>
      <x/>
      <x/>
      <x/>
      <x/>
      <x/>
      <x/>
      <x v="1"/>
      <x/>
      <x/>
      <x/>
      <x/>
    </i>
    <i>
      <x v="1"/>
      <x v="1"/>
      <x v="1"/>
      <x/>
      <x/>
      <x/>
      <x v="2"/>
      <x v="1"/>
      <x/>
      <x v="1"/>
      <x/>
    </i>
    <i>
      <x v="2"/>
      <x v="2"/>
      <x v="2"/>
      <x/>
      <x/>
      <x v="1"/>
      <x/>
      <x v="2"/>
      <x/>
      <x v="2"/>
      <x/>
    </i>
  </rowItems>
  <colItems count="1">
    <i/>
  </colItems>
  <formats count="36">
    <format dxfId="233">
      <pivotArea field="17" type="button" dataOnly="0" labelOnly="1" outline="0" axis="axisRow" fieldPosition="3"/>
    </format>
    <format dxfId="232">
      <pivotArea field="19" type="button" dataOnly="0" labelOnly="1" outline="0" axis="axisRow" fieldPosition="5"/>
    </format>
    <format dxfId="231">
      <pivotArea field="17" type="button" dataOnly="0" labelOnly="1" outline="0" axis="axisRow" fieldPosition="3"/>
    </format>
    <format dxfId="230">
      <pivotArea field="18" type="button" dataOnly="0" labelOnly="1" outline="0" axis="axisRow" fieldPosition="4"/>
    </format>
    <format dxfId="229">
      <pivotArea field="19" type="button" dataOnly="0" labelOnly="1" outline="0" axis="axisRow" fieldPosition="5"/>
    </format>
    <format dxfId="228">
      <pivotArea field="20" type="button" dataOnly="0" labelOnly="1" outline="0" axis="axisRow" fieldPosition="6"/>
    </format>
    <format dxfId="227">
      <pivotArea dataOnly="0" labelOnly="1" fieldPosition="0">
        <references count="1">
          <reference field="18" count="0"/>
        </references>
      </pivotArea>
    </format>
    <format dxfId="226">
      <pivotArea dataOnly="0" labelOnly="1" fieldPosition="0">
        <references count="1">
          <reference field="20" count="0"/>
        </references>
      </pivotArea>
    </format>
    <format dxfId="225">
      <pivotArea field="21" type="button" dataOnly="0" labelOnly="1" outline="0" axis="axisRow" fieldPosition="7"/>
    </format>
    <format dxfId="224">
      <pivotArea dataOnly="0" labelOnly="1" fieldPosition="0">
        <references count="1">
          <reference field="21" count="0"/>
        </references>
      </pivotArea>
    </format>
    <format dxfId="223">
      <pivotArea dataOnly="0" labelOnly="1" fieldPosition="0">
        <references count="1">
          <reference field="17" count="0"/>
        </references>
      </pivotArea>
    </format>
    <format dxfId="222">
      <pivotArea dataOnly="0" labelOnly="1" fieldPosition="0">
        <references count="1">
          <reference field="19" count="0"/>
        </references>
      </pivotArea>
    </format>
    <format dxfId="221">
      <pivotArea type="all" dataOnly="0" outline="0" fieldPosition="0"/>
    </format>
    <format dxfId="220">
      <pivotArea field="22" type="button" dataOnly="0" labelOnly="1" outline="0" axis="axisRow" fieldPosition="8"/>
    </format>
    <format dxfId="219">
      <pivotArea field="23" type="button" dataOnly="0" labelOnly="1" outline="0" axis="axisRow" fieldPosition="9"/>
    </format>
    <format dxfId="218">
      <pivotArea field="25" type="button" dataOnly="0" labelOnly="1" outline="0" axis="axisRow" fieldPosition="10"/>
    </format>
    <format dxfId="217">
      <pivotArea dataOnly="0" labelOnly="1" outline="0" fieldPosition="0">
        <references count="1">
          <reference field="22" count="0"/>
        </references>
      </pivotArea>
    </format>
    <format dxfId="216">
      <pivotArea dataOnly="0" labelOnly="1" outline="0" fieldPosition="0">
        <references count="1">
          <reference field="23" count="0"/>
        </references>
      </pivotArea>
    </format>
    <format dxfId="215">
      <pivotArea field="12" type="button" dataOnly="0" labelOnly="1" outline="0" axis="axisRow" fieldPosition="0"/>
    </format>
    <format dxfId="214">
      <pivotArea field="13" type="button" dataOnly="0" labelOnly="1" outline="0" axis="axisRow" fieldPosition="1"/>
    </format>
    <format dxfId="213">
      <pivotArea field="14" type="button" dataOnly="0" labelOnly="1" outline="0" axis="axisRow" fieldPosition="2"/>
    </format>
    <format dxfId="212">
      <pivotArea field="17" type="button" dataOnly="0" labelOnly="1" outline="0" axis="axisRow" fieldPosition="3"/>
    </format>
    <format dxfId="211">
      <pivotArea field="18" type="button" dataOnly="0" labelOnly="1" outline="0" axis="axisRow" fieldPosition="4"/>
    </format>
    <format dxfId="210">
      <pivotArea field="19" type="button" dataOnly="0" labelOnly="1" outline="0" axis="axisRow" fieldPosition="5"/>
    </format>
    <format dxfId="209">
      <pivotArea field="20" type="button" dataOnly="0" labelOnly="1" outline="0" axis="axisRow" fieldPosition="6"/>
    </format>
    <format dxfId="208">
      <pivotArea field="21" type="button" dataOnly="0" labelOnly="1" outline="0" axis="axisRow" fieldPosition="7"/>
    </format>
    <format dxfId="207">
      <pivotArea field="22" type="button" dataOnly="0" labelOnly="1" outline="0" axis="axisRow" fieldPosition="8"/>
    </format>
    <format dxfId="206">
      <pivotArea field="23" type="button" dataOnly="0" labelOnly="1" outline="0" axis="axisRow" fieldPosition="9"/>
    </format>
    <format dxfId="205">
      <pivotArea field="25" type="button" dataOnly="0" labelOnly="1" outline="0" axis="axisRow" fieldPosition="10"/>
    </format>
    <format dxfId="204">
      <pivotArea dataOnly="0" labelOnly="1" outline="0" fieldPosition="0">
        <references count="1">
          <reference field="25" count="0"/>
        </references>
      </pivotArea>
    </format>
    <format dxfId="203">
      <pivotArea dataOnly="0" labelOnly="1" outline="0" fieldPosition="0">
        <references count="1">
          <reference field="12" count="0"/>
        </references>
      </pivotArea>
    </format>
    <format dxfId="202">
      <pivotArea field="21" type="button" dataOnly="0" labelOnly="1" outline="0" axis="axisRow" fieldPosition="7"/>
    </format>
    <format dxfId="201">
      <pivotArea field="22" type="button" dataOnly="0" labelOnly="1" outline="0" axis="axisRow" fieldPosition="8"/>
    </format>
    <format dxfId="200">
      <pivotArea field="23" type="button" dataOnly="0" labelOnly="1" outline="0" axis="axisRow" fieldPosition="9"/>
    </format>
    <format dxfId="199">
      <pivotArea field="18" type="button" dataOnly="0" labelOnly="1" outline="0" axis="axisRow" fieldPosition="4"/>
    </format>
    <format dxfId="198">
      <pivotArea field="20" type="button" dataOnly="0" labelOnly="1" outline="0" axis="axisRow" fieldPosition="6"/>
    </format>
  </formats>
  <pivotTableStyleInfo name="PivotStyleLight8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67" dataOnRows="1" applyNumberFormats="0" applyBorderFormats="0" applyFontFormats="0" applyPatternFormats="0" applyAlignmentFormats="0" applyWidthHeightFormats="1" dataCaption="Values" updatedVersion="3" minRefreshableVersion="3" showCalcMbrs="0" showDrill="0" pageOverThenDown="1" rowGrandTotals="0" colGrandTotals="0" itemPrintTitles="1" createdVersion="3" indent="0" compact="0" compactData="0" multipleFieldFilters="0" rowHeaderCaption="Phase" customListSort="0">
  <location ref="A7:J24" firstHeaderRow="1" firstDataRow="1" firstDataCol="10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 defaultSubtotal="0"/>
    <pivotField compact="0" numFmtId="14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Row" compact="0" showAll="0" nonAutoSortDefault="1" defaultSubtotal="0">
      <items count="3">
        <item x="0"/>
        <item x="1"/>
        <item x="2"/>
      </items>
    </pivotField>
    <pivotField axis="axisRow" compact="0" numFmtId="164" outline="0" showAll="0" nonAutoSortDefault="1" defaultSubtotal="0">
      <items count="3">
        <item x="0"/>
        <item x="1"/>
        <item x="2"/>
      </items>
    </pivotField>
    <pivotField compact="0" numFmtId="14" outline="0" showAll="0" defaultSubtotal="0">
      <items count="3">
        <item x="0"/>
        <item x="1"/>
        <item x="2"/>
      </items>
    </pivotField>
    <pivotField compact="0" outline="0" showAll="0"/>
    <pivotField compact="0" numFmtId="14" outline="0" showAll="0"/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name="Hours" axis="axisRow" compact="0" numFmtId="166" outline="0" showAll="0" nonAutoSortDefault="1" defaultSubtotal="0">
      <items count="3">
        <item x="0"/>
        <item x="1"/>
        <item x="2"/>
      </items>
    </pivotField>
    <pivotField name="From" compact="0" outline="0" showAll="0" nonAutoSortDefault="1" defaultSubtotal="0">
      <items count="1">
        <item x="0"/>
      </items>
    </pivotField>
    <pivotField name="To" compact="0" outline="0" showAll="0" nonAutoSortDefault="1" defaultSubtotal="0">
      <items count="3">
        <item x="0"/>
        <item x="1"/>
        <item x="2"/>
      </items>
    </pivotField>
    <pivotField compact="0" outline="0" showAll="0" defaultSubtotal="0"/>
    <pivotField name="Dept  Assigned" compact="0" outline="0" showAll="0">
      <items count="2">
        <item x="0"/>
        <item t="default"/>
      </items>
    </pivotField>
    <pivotField name="#"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outline="0" subtotalTop="0" showAll="0" nonAutoSortDefault="1" defaultSubtotal="0">
      <items count="7">
        <item x="6"/>
        <item x="5"/>
        <item x="4"/>
        <item x="0"/>
        <item x="1"/>
        <item x="2"/>
        <item x="3"/>
      </items>
    </pivotField>
    <pivotField axis="axisRow" outline="0" showAll="0" nonAutoSortDefault="1" defaultSubtotal="0">
      <items count="3">
        <item n="Temporary" x="0"/>
        <item n="Permanent" x="2"/>
        <item x="1"/>
      </items>
    </pivotField>
    <pivotField axis="axisRow" compact="0" outline="0" showAll="0" defaultSubtotal="0">
      <items count="2">
        <item x="0"/>
        <item x="1"/>
      </items>
    </pivotField>
    <pivotField axis="axisRow" outline="0" showAll="0" nonAutoSortDefault="1" defaultSubtotal="0">
      <items count="6">
        <item x="1"/>
        <item x="0"/>
        <item x="4"/>
        <item x="2"/>
        <item x="3"/>
        <item x="5"/>
      </items>
    </pivotField>
    <pivotField axis="axisRow" outline="0" showAll="0" nonAutoSortDefault="1" defaultSubtotal="0">
      <items count="3">
        <item x="1"/>
        <item x="0"/>
        <item x="2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</pivotFields>
  <rowFields count="10">
    <field x="12"/>
    <field x="13"/>
    <field x="21"/>
    <field x="26"/>
    <field x="28"/>
    <field x="27"/>
    <field x="29"/>
    <field x="31"/>
    <field x="30"/>
    <field x="32"/>
  </rowFields>
  <rowItems count="17">
    <i>
      <x/>
    </i>
    <i r="1">
      <x/>
      <x/>
      <x/>
      <x/>
      <x v="3"/>
      <x/>
      <x v="1"/>
      <x v="1"/>
      <x/>
    </i>
    <i r="3">
      <x v="1"/>
      <x/>
      <x v="4"/>
      <x v="1"/>
      <x v="1"/>
      <x/>
      <x/>
    </i>
    <i r="3">
      <x v="2"/>
      <x/>
      <x v="5"/>
      <x v="1"/>
      <x v="1"/>
      <x v="3"/>
      <x/>
    </i>
    <i r="3">
      <x v="3"/>
      <x v="2"/>
      <x v="6"/>
      <x v="1"/>
      <x/>
      <x v="4"/>
      <x/>
    </i>
    <i>
      <x v="1"/>
    </i>
    <i r="1">
      <x v="1"/>
      <x v="1"/>
      <x/>
      <x/>
      <x v="3"/>
      <x/>
      <x v="1"/>
      <x v="1"/>
      <x/>
    </i>
    <i r="3">
      <x v="1"/>
      <x/>
      <x v="4"/>
      <x v="1"/>
      <x v="1"/>
      <x v="3"/>
      <x/>
    </i>
    <i r="3">
      <x v="2"/>
      <x/>
      <x v="2"/>
      <x v="1"/>
      <x/>
      <x v="4"/>
      <x/>
    </i>
    <i r="3">
      <x v="3"/>
      <x v="1"/>
      <x v="1"/>
      <x v="1"/>
      <x v="2"/>
      <x v="2"/>
      <x/>
    </i>
    <i r="3">
      <x v="4"/>
      <x/>
      <x/>
      <x v="1"/>
      <x v="2"/>
      <x v="2"/>
      <x/>
    </i>
    <i r="3">
      <x v="5"/>
      <x/>
      <x v="5"/>
      <x v="1"/>
      <x v="2"/>
      <x v="2"/>
      <x/>
    </i>
    <i>
      <x v="2"/>
    </i>
    <i r="1">
      <x v="2"/>
      <x v="2"/>
      <x/>
      <x/>
      <x v="3"/>
      <x v="1"/>
      <x v="1"/>
      <x v="1"/>
      <x v="1"/>
    </i>
    <i r="3">
      <x v="1"/>
      <x/>
      <x v="4"/>
      <x v="1"/>
      <x v="1"/>
      <x v="3"/>
      <x/>
    </i>
    <i r="3">
      <x v="2"/>
      <x/>
      <x v="2"/>
      <x v="1"/>
      <x/>
      <x v="4"/>
      <x/>
    </i>
    <i r="3">
      <x v="3"/>
      <x v="2"/>
      <x v="6"/>
      <x v="1"/>
      <x v="1"/>
      <x v="5"/>
      <x/>
    </i>
  </rowItems>
  <colItems count="1">
    <i/>
  </colItems>
  <formats count="39">
    <format dxfId="194">
      <pivotArea field="17" type="button" dataOnly="0" labelOnly="1" outline="0"/>
    </format>
    <format dxfId="193">
      <pivotArea field="18" type="button" dataOnly="0" labelOnly="1" outline="0"/>
    </format>
    <format dxfId="192">
      <pivotArea field="19" type="button" dataOnly="0" labelOnly="1" outline="0"/>
    </format>
    <format dxfId="191">
      <pivotArea field="20" type="button" dataOnly="0" labelOnly="1" outline="0"/>
    </format>
    <format dxfId="190">
      <pivotArea field="17" type="button" dataOnly="0" labelOnly="1" outline="0"/>
    </format>
    <format dxfId="189">
      <pivotArea field="18" type="button" dataOnly="0" labelOnly="1" outline="0"/>
    </format>
    <format dxfId="188">
      <pivotArea field="19" type="button" dataOnly="0" labelOnly="1" outline="0"/>
    </format>
    <format dxfId="187">
      <pivotArea field="20" type="button" dataOnly="0" labelOnly="1" outline="0"/>
    </format>
    <format dxfId="186">
      <pivotArea field="17" type="button" dataOnly="0" labelOnly="1" outline="0"/>
    </format>
    <format dxfId="185">
      <pivotArea field="18" type="button" dataOnly="0" labelOnly="1" outline="0"/>
    </format>
    <format dxfId="184">
      <pivotArea field="19" type="button" dataOnly="0" labelOnly="1" outline="0"/>
    </format>
    <format dxfId="183">
      <pivotArea field="20" type="button" dataOnly="0" labelOnly="1" outline="0"/>
    </format>
    <format dxfId="182">
      <pivotArea field="21" type="button" dataOnly="0" labelOnly="1" outline="0" axis="axisRow" fieldPosition="2"/>
    </format>
    <format dxfId="181">
      <pivotArea type="all" dataOnly="0" outline="0" fieldPosition="0"/>
    </format>
    <format dxfId="180">
      <pivotArea field="22" type="button" dataOnly="0" labelOnly="1" outline="0"/>
    </format>
    <format dxfId="179">
      <pivotArea field="23" type="button" dataOnly="0" labelOnly="1" outline="0"/>
    </format>
    <format dxfId="178">
      <pivotArea field="25" type="button" dataOnly="0" labelOnly="1" outline="0"/>
    </format>
    <format dxfId="177">
      <pivotArea field="13" type="button" dataOnly="0" labelOnly="1" outline="0" axis="axisRow" fieldPosition="1"/>
    </format>
    <format dxfId="176">
      <pivotArea field="14" type="button" dataOnly="0" labelOnly="1" outline="0"/>
    </format>
    <format dxfId="175">
      <pivotArea type="all" dataOnly="0" outline="0" fieldPosition="0"/>
    </format>
    <format dxfId="174">
      <pivotArea field="21" type="button" dataOnly="0" labelOnly="1" outline="0" axis="axisRow" fieldPosition="2"/>
    </format>
    <format dxfId="173">
      <pivotArea field="22" type="button" dataOnly="0" labelOnly="1" outline="0"/>
    </format>
    <format dxfId="172">
      <pivotArea field="23" type="button" dataOnly="0" labelOnly="1" outline="0"/>
    </format>
    <format dxfId="171">
      <pivotArea field="21" type="button" dataOnly="0" labelOnly="1" outline="0" axis="axisRow" fieldPosition="2"/>
    </format>
    <format dxfId="170">
      <pivotArea dataOnly="0" labelOnly="1" outline="0" fieldPosition="0">
        <references count="1">
          <reference field="21" count="0"/>
        </references>
      </pivotArea>
    </format>
    <format dxfId="169">
      <pivotArea field="28" type="button" dataOnly="0" labelOnly="1" outline="0" axis="axisRow" fieldPosition="4"/>
    </format>
    <format dxfId="168">
      <pivotArea field="31" type="button" dataOnly="0" labelOnly="1" outline="0" axis="axisRow" fieldPosition="7"/>
    </format>
    <format dxfId="167">
      <pivotArea field="26" type="button" dataOnly="0" labelOnly="1" outline="0" axis="axisRow" fieldPosition="3"/>
    </format>
    <format dxfId="166">
      <pivotArea dataOnly="0" labelOnly="1" fieldPosition="0">
        <references count="1">
          <reference field="28" count="0"/>
        </references>
      </pivotArea>
    </format>
    <format dxfId="165">
      <pivotArea dataOnly="0" labelOnly="1" fieldPosition="0">
        <references count="1">
          <reference field="27" count="0"/>
        </references>
      </pivotArea>
    </format>
    <format dxfId="164">
      <pivotArea dataOnly="0" labelOnly="1" fieldPosition="0">
        <references count="1">
          <reference field="30" count="0"/>
        </references>
      </pivotArea>
    </format>
    <format dxfId="163">
      <pivotArea dataOnly="0" labelOnly="1" fieldPosition="0">
        <references count="1">
          <reference field="29" count="0"/>
        </references>
      </pivotArea>
    </format>
    <format dxfId="162">
      <pivotArea type="all" dataOnly="0" outline="0" fieldPosition="0"/>
    </format>
    <format dxfId="161">
      <pivotArea dataOnly="0" labelOnly="1" fieldPosition="0">
        <references count="1">
          <reference field="21" count="0"/>
        </references>
      </pivotArea>
    </format>
    <format dxfId="160">
      <pivotArea dataOnly="0" labelOnly="1" fieldPosition="0">
        <references count="1">
          <reference field="21" count="0"/>
        </references>
      </pivotArea>
    </format>
    <format dxfId="159">
      <pivotArea dataOnly="0" labelOnly="1" fieldPosition="0">
        <references count="1">
          <reference field="32" count="0"/>
        </references>
      </pivotArea>
    </format>
    <format dxfId="158">
      <pivotArea dataOnly="0" labelOnly="1" fieldPosition="0">
        <references count="1">
          <reference field="12" count="0"/>
        </references>
      </pivotArea>
    </format>
    <format dxfId="157">
      <pivotArea dataOnly="0" labelOnly="1" fieldPosition="0">
        <references count="1">
          <reference field="12" count="0"/>
        </references>
      </pivotArea>
    </format>
    <format dxfId="156">
      <pivotArea dataOnly="0" labelOnly="1" fieldPosition="0">
        <references count="1">
          <reference field="26" count="0"/>
        </references>
      </pivotArea>
    </format>
  </formats>
  <pivotTableStyleInfo name="PivotStyleLight9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67" dataOnRows="1" applyNumberFormats="0" applyBorderFormats="0" applyFontFormats="0" applyPatternFormats="0" applyAlignmentFormats="0" applyWidthHeightFormats="1" dataCaption="Values" updatedVersion="3" minRefreshableVersion="3" showCalcMbrs="0" showDrill="0" pageOverThenDown="1" rowGrandTotals="0" colGrandTotals="0" itemPrintTitles="1" createdVersion="3" indent="0" compact="0" compactData="0" multipleFieldFilters="0" rowHeaderCaption="Phase" customListSort="0">
  <location ref="A7:J24" firstHeaderRow="1" firstDataRow="1" firstDataCol="10"/>
  <pivotFields count="34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 defaultSubtotal="0"/>
    <pivotField compact="0" numFmtId="14" outline="0" showAll="0"/>
    <pivotField compact="0" numFmtId="14" outline="0" showAll="0"/>
    <pivotField compact="0" numFmtId="14" outline="0" showAll="0"/>
    <pivotField compact="0" outline="0" showAll="0"/>
    <pivotField compact="0" outline="0" showAll="0"/>
    <pivotField compact="0" outline="0" showAll="0"/>
    <pivotField axis="axisRow" compact="0" showAll="0" nonAutoSortDefault="1" defaultSubtotal="0">
      <items count="3">
        <item x="0"/>
        <item x="1"/>
        <item x="2"/>
      </items>
    </pivotField>
    <pivotField axis="axisRow" compact="0" numFmtId="164" outline="0" showAll="0" nonAutoSortDefault="1" defaultSubtotal="0">
      <items count="3">
        <item x="0"/>
        <item x="1"/>
        <item x="2"/>
      </items>
    </pivotField>
    <pivotField compact="0" numFmtId="14" outline="0" showAll="0" defaultSubtotal="0">
      <items count="3">
        <item x="0"/>
        <item x="1"/>
        <item x="2"/>
      </items>
    </pivotField>
    <pivotField compact="0" outline="0" showAll="0"/>
    <pivotField compact="0" numFmtId="14" outline="0" showAll="0"/>
    <pivotField compact="0" outline="0" showAll="0" defaultSubtotal="0">
      <items count="1">
        <item x="0"/>
      </items>
    </pivotField>
    <pivotField compact="0" outline="0" showAll="0" defaultSubtotal="0">
      <items count="1">
        <item x="0"/>
      </items>
    </pivotField>
    <pivotField compact="0" outline="0" showAll="0" defaultSubtotal="0">
      <items count="2"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name="Hours" axis="axisRow" compact="0" numFmtId="166" outline="0" showAll="0" nonAutoSortDefault="1" defaultSubtotal="0">
      <items count="3">
        <item x="0"/>
        <item x="1"/>
        <item x="2"/>
      </items>
    </pivotField>
    <pivotField name="From" compact="0" outline="0" showAll="0" nonAutoSortDefault="1" defaultSubtotal="0">
      <items count="1">
        <item x="0"/>
      </items>
    </pivotField>
    <pivotField name="To" compact="0" outline="0" showAll="0" nonAutoSortDefault="1" defaultSubtotal="0">
      <items count="3">
        <item x="0"/>
        <item x="1"/>
        <item x="2"/>
      </items>
    </pivotField>
    <pivotField compact="0" outline="0" showAll="0" defaultSubtotal="0"/>
    <pivotField name="Dept  Assigned" compact="0" outline="0" showAll="0">
      <items count="2">
        <item x="0"/>
        <item t="default"/>
      </items>
    </pivotField>
    <pivotField name="#" axis="axisRow" compact="0" outline="0" showAll="0" defaultSubtotal="0">
      <items count="6">
        <item x="0"/>
        <item x="1"/>
        <item x="2"/>
        <item x="3"/>
        <item x="4"/>
        <item x="5"/>
      </items>
    </pivotField>
    <pivotField axis="axisRow" outline="0" subtotalTop="0" showAll="0" nonAutoSortDefault="1" defaultSubtotal="0">
      <items count="7">
        <item x="6"/>
        <item x="5"/>
        <item x="4"/>
        <item x="0"/>
        <item x="1"/>
        <item x="2"/>
        <item x="3"/>
      </items>
    </pivotField>
    <pivotField axis="axisRow" outline="0" showAll="0" nonAutoSortDefault="1" defaultSubtotal="0">
      <items count="3">
        <item n="Temporary" x="0"/>
        <item n="Permanent" x="2"/>
        <item x="1"/>
      </items>
    </pivotField>
    <pivotField axis="axisRow" compact="0" outline="0" showAll="0" defaultSubtotal="0">
      <items count="2">
        <item x="0"/>
        <item x="1"/>
      </items>
    </pivotField>
    <pivotField axis="axisRow" outline="0" showAll="0" nonAutoSortDefault="1" defaultSubtotal="0">
      <items count="6">
        <item x="1"/>
        <item x="0"/>
        <item x="4"/>
        <item x="2"/>
        <item x="3"/>
        <item x="5"/>
      </items>
    </pivotField>
    <pivotField axis="axisRow" outline="0" showAll="0" nonAutoSortDefault="1" defaultSubtotal="0">
      <items count="3">
        <item x="1"/>
        <item x="0"/>
        <item x="2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</pivotFields>
  <rowFields count="10">
    <field x="12"/>
    <field x="13"/>
    <field x="21"/>
    <field x="26"/>
    <field x="28"/>
    <field x="27"/>
    <field x="29"/>
    <field x="31"/>
    <field x="30"/>
    <field x="32"/>
  </rowFields>
  <rowItems count="17">
    <i>
      <x/>
    </i>
    <i r="1">
      <x/>
      <x/>
      <x/>
      <x/>
      <x v="3"/>
      <x/>
      <x v="1"/>
      <x v="1"/>
      <x/>
    </i>
    <i r="3">
      <x v="1"/>
      <x/>
      <x v="4"/>
      <x v="1"/>
      <x v="1"/>
      <x/>
      <x/>
    </i>
    <i r="3">
      <x v="2"/>
      <x/>
      <x v="5"/>
      <x v="1"/>
      <x v="1"/>
      <x v="3"/>
      <x/>
    </i>
    <i r="3">
      <x v="3"/>
      <x v="2"/>
      <x v="6"/>
      <x v="1"/>
      <x/>
      <x v="4"/>
      <x/>
    </i>
    <i>
      <x v="1"/>
    </i>
    <i r="1">
      <x v="1"/>
      <x v="1"/>
      <x/>
      <x/>
      <x v="3"/>
      <x/>
      <x v="1"/>
      <x v="1"/>
      <x/>
    </i>
    <i r="3">
      <x v="1"/>
      <x/>
      <x v="4"/>
      <x v="1"/>
      <x v="1"/>
      <x v="3"/>
      <x/>
    </i>
    <i r="3">
      <x v="2"/>
      <x/>
      <x v="2"/>
      <x v="1"/>
      <x/>
      <x v="4"/>
      <x/>
    </i>
    <i r="3">
      <x v="3"/>
      <x v="1"/>
      <x v="1"/>
      <x v="1"/>
      <x v="2"/>
      <x v="2"/>
      <x/>
    </i>
    <i r="3">
      <x v="4"/>
      <x/>
      <x/>
      <x v="1"/>
      <x v="2"/>
      <x v="2"/>
      <x/>
    </i>
    <i r="3">
      <x v="5"/>
      <x/>
      <x v="5"/>
      <x v="1"/>
      <x v="2"/>
      <x v="2"/>
      <x/>
    </i>
    <i>
      <x v="2"/>
    </i>
    <i r="1">
      <x v="2"/>
      <x v="2"/>
      <x/>
      <x/>
      <x v="3"/>
      <x v="1"/>
      <x v="1"/>
      <x v="1"/>
      <x v="1"/>
    </i>
    <i r="3">
      <x v="1"/>
      <x/>
      <x v="4"/>
      <x v="1"/>
      <x v="1"/>
      <x v="3"/>
      <x/>
    </i>
    <i r="3">
      <x v="2"/>
      <x/>
      <x v="2"/>
      <x v="1"/>
      <x/>
      <x v="4"/>
      <x/>
    </i>
    <i r="3">
      <x v="3"/>
      <x v="2"/>
      <x v="6"/>
      <x v="1"/>
      <x v="1"/>
      <x v="5"/>
      <x/>
    </i>
  </rowItems>
  <colItems count="1">
    <i/>
  </colItems>
  <formats count="39">
    <format dxfId="152">
      <pivotArea field="17" type="button" dataOnly="0" labelOnly="1" outline="0"/>
    </format>
    <format dxfId="151">
      <pivotArea field="18" type="button" dataOnly="0" labelOnly="1" outline="0"/>
    </format>
    <format dxfId="150">
      <pivotArea field="19" type="button" dataOnly="0" labelOnly="1" outline="0"/>
    </format>
    <format dxfId="149">
      <pivotArea field="20" type="button" dataOnly="0" labelOnly="1" outline="0"/>
    </format>
    <format dxfId="148">
      <pivotArea field="17" type="button" dataOnly="0" labelOnly="1" outline="0"/>
    </format>
    <format dxfId="147">
      <pivotArea field="18" type="button" dataOnly="0" labelOnly="1" outline="0"/>
    </format>
    <format dxfId="146">
      <pivotArea field="19" type="button" dataOnly="0" labelOnly="1" outline="0"/>
    </format>
    <format dxfId="145">
      <pivotArea field="20" type="button" dataOnly="0" labelOnly="1" outline="0"/>
    </format>
    <format dxfId="144">
      <pivotArea field="17" type="button" dataOnly="0" labelOnly="1" outline="0"/>
    </format>
    <format dxfId="143">
      <pivotArea field="18" type="button" dataOnly="0" labelOnly="1" outline="0"/>
    </format>
    <format dxfId="142">
      <pivotArea field="19" type="button" dataOnly="0" labelOnly="1" outline="0"/>
    </format>
    <format dxfId="141">
      <pivotArea field="20" type="button" dataOnly="0" labelOnly="1" outline="0"/>
    </format>
    <format dxfId="140">
      <pivotArea field="21" type="button" dataOnly="0" labelOnly="1" outline="0" axis="axisRow" fieldPosition="2"/>
    </format>
    <format dxfId="139">
      <pivotArea type="all" dataOnly="0" outline="0" fieldPosition="0"/>
    </format>
    <format dxfId="138">
      <pivotArea field="22" type="button" dataOnly="0" labelOnly="1" outline="0"/>
    </format>
    <format dxfId="137">
      <pivotArea field="23" type="button" dataOnly="0" labelOnly="1" outline="0"/>
    </format>
    <format dxfId="136">
      <pivotArea field="25" type="button" dataOnly="0" labelOnly="1" outline="0"/>
    </format>
    <format dxfId="135">
      <pivotArea field="13" type="button" dataOnly="0" labelOnly="1" outline="0" axis="axisRow" fieldPosition="1"/>
    </format>
    <format dxfId="134">
      <pivotArea field="14" type="button" dataOnly="0" labelOnly="1" outline="0"/>
    </format>
    <format dxfId="133">
      <pivotArea type="all" dataOnly="0" outline="0" fieldPosition="0"/>
    </format>
    <format dxfId="132">
      <pivotArea field="21" type="button" dataOnly="0" labelOnly="1" outline="0" axis="axisRow" fieldPosition="2"/>
    </format>
    <format dxfId="131">
      <pivotArea field="22" type="button" dataOnly="0" labelOnly="1" outline="0"/>
    </format>
    <format dxfId="130">
      <pivotArea field="23" type="button" dataOnly="0" labelOnly="1" outline="0"/>
    </format>
    <format dxfId="129">
      <pivotArea field="21" type="button" dataOnly="0" labelOnly="1" outline="0" axis="axisRow" fieldPosition="2"/>
    </format>
    <format dxfId="128">
      <pivotArea dataOnly="0" labelOnly="1" outline="0" fieldPosition="0">
        <references count="1">
          <reference field="21" count="0"/>
        </references>
      </pivotArea>
    </format>
    <format dxfId="127">
      <pivotArea field="28" type="button" dataOnly="0" labelOnly="1" outline="0" axis="axisRow" fieldPosition="4"/>
    </format>
    <format dxfId="126">
      <pivotArea field="31" type="button" dataOnly="0" labelOnly="1" outline="0" axis="axisRow" fieldPosition="7"/>
    </format>
    <format dxfId="125">
      <pivotArea field="26" type="button" dataOnly="0" labelOnly="1" outline="0" axis="axisRow" fieldPosition="3"/>
    </format>
    <format dxfId="124">
      <pivotArea dataOnly="0" labelOnly="1" fieldPosition="0">
        <references count="1">
          <reference field="28" count="0"/>
        </references>
      </pivotArea>
    </format>
    <format dxfId="123">
      <pivotArea dataOnly="0" labelOnly="1" fieldPosition="0">
        <references count="1">
          <reference field="27" count="0"/>
        </references>
      </pivotArea>
    </format>
    <format dxfId="122">
      <pivotArea dataOnly="0" labelOnly="1" fieldPosition="0">
        <references count="1">
          <reference field="30" count="0"/>
        </references>
      </pivotArea>
    </format>
    <format dxfId="121">
      <pivotArea dataOnly="0" labelOnly="1" fieldPosition="0">
        <references count="1">
          <reference field="29" count="0"/>
        </references>
      </pivotArea>
    </format>
    <format dxfId="120">
      <pivotArea type="all" dataOnly="0" outline="0" fieldPosition="0"/>
    </format>
    <format dxfId="119">
      <pivotArea dataOnly="0" labelOnly="1" fieldPosition="0">
        <references count="1">
          <reference field="21" count="0"/>
        </references>
      </pivotArea>
    </format>
    <format dxfId="118">
      <pivotArea dataOnly="0" labelOnly="1" fieldPosition="0">
        <references count="1">
          <reference field="21" count="0"/>
        </references>
      </pivotArea>
    </format>
    <format dxfId="117">
      <pivotArea dataOnly="0" labelOnly="1" fieldPosition="0">
        <references count="1">
          <reference field="32" count="0"/>
        </references>
      </pivotArea>
    </format>
    <format dxfId="116">
      <pivotArea dataOnly="0" labelOnly="1" fieldPosition="0">
        <references count="1">
          <reference field="12" count="0"/>
        </references>
      </pivotArea>
    </format>
    <format dxfId="115">
      <pivotArea dataOnly="0" labelOnly="1" fieldPosition="0">
        <references count="1">
          <reference field="12" count="0"/>
        </references>
      </pivotArea>
    </format>
    <format dxfId="114">
      <pivotArea dataOnly="0" labelOnly="1" fieldPosition="0">
        <references count="1">
          <reference field="26" count="0"/>
        </references>
      </pivotArea>
    </format>
  </formats>
  <pivotTableStyleInfo name="PivotStyleLight9" showRowHeaders="1" showColHeaders="1" showRowStripes="0" showColStripes="0" showLastColumn="1"/>
</pivotTableDefinition>
</file>

<file path=xl/queryTables/queryTable1.xml><?xml version="1.0" encoding="utf-8"?>
<queryTable xmlns="http://schemas.openxmlformats.org/spreadsheetml/2006/main" name="MHF" fillFormulas="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0"/>
  <sheetViews>
    <sheetView tabSelected="1" view="pageLayout" zoomScaleNormal="100" workbookViewId="0">
      <selection activeCell="G19" sqref="G19"/>
    </sheetView>
  </sheetViews>
  <sheetFormatPr defaultRowHeight="15"/>
  <cols>
    <col min="1" max="1" width="4.85546875" customWidth="1"/>
    <col min="2" max="2" width="10.7109375" customWidth="1"/>
    <col min="3" max="3" width="11.28515625" customWidth="1"/>
    <col min="4" max="4" width="9.85546875" customWidth="1"/>
    <col min="5" max="5" width="17.42578125" customWidth="1"/>
    <col min="6" max="6" width="12.5703125" customWidth="1"/>
    <col min="7" max="7" width="17.5703125" customWidth="1"/>
    <col min="8" max="8" width="8.5703125" customWidth="1"/>
    <col min="9" max="9" width="9.28515625" bestFit="1" customWidth="1"/>
    <col min="10" max="10" width="10" customWidth="1"/>
    <col min="11" max="11" width="20.7109375" customWidth="1"/>
    <col min="12" max="12" width="19.7109375" bestFit="1" customWidth="1"/>
    <col min="13" max="13" width="23.85546875" style="2" bestFit="1" customWidth="1"/>
    <col min="14" max="14" width="22" bestFit="1" customWidth="1"/>
    <col min="15" max="16" width="19.7109375" bestFit="1" customWidth="1"/>
  </cols>
  <sheetData>
    <row r="1" spans="1:11" ht="24" customHeight="1">
      <c r="A1" s="45" t="str">
        <f>INDEX('Source Data'!MHF, 2, 1)</f>
        <v>ELLIS, MICHELE</v>
      </c>
      <c r="B1" s="46"/>
      <c r="C1" s="46"/>
      <c r="D1" s="46"/>
      <c r="E1" s="13" t="str">
        <f>INDEX('Source Data'!MHF, 2, 2)</f>
        <v>Information Technology</v>
      </c>
      <c r="F1" s="8"/>
      <c r="G1" s="8"/>
      <c r="H1" s="8"/>
      <c r="I1" s="8"/>
      <c r="J1" s="8"/>
      <c r="K1" s="8"/>
    </row>
    <row r="2" spans="1:11" ht="15.75" customHeight="1">
      <c r="A2" s="50" t="s">
        <v>2</v>
      </c>
      <c r="B2" s="51"/>
      <c r="C2" s="52"/>
      <c r="D2" s="50" t="s">
        <v>30</v>
      </c>
      <c r="E2" s="50"/>
      <c r="F2" s="50" t="s">
        <v>37</v>
      </c>
      <c r="G2" s="44"/>
      <c r="H2" s="47" t="s">
        <v>71</v>
      </c>
      <c r="I2" s="48"/>
      <c r="J2" s="48"/>
      <c r="K2" s="12"/>
    </row>
    <row r="3" spans="1:11" ht="15.75" customHeight="1">
      <c r="A3" s="53" t="str">
        <f>INDEX('Source Data'!MHF, 2, 3)</f>
        <v>MANAGER</v>
      </c>
      <c r="B3" s="53"/>
      <c r="C3" s="54"/>
      <c r="D3" s="51" t="str">
        <f>INDEX('Source Data'!MHF, 2, 4)</f>
        <v>Occupational</v>
      </c>
      <c r="E3" s="51"/>
      <c r="F3" s="6">
        <f>INDEX('Source Data'!MHF, 2, 6)</f>
        <v>42775</v>
      </c>
      <c r="H3" s="49" t="str">
        <f>INDEX('Source Data'!MHF, 2, 10)</f>
        <v>3 Weeks</v>
      </c>
      <c r="I3" s="44"/>
      <c r="J3" s="12"/>
      <c r="K3" s="12"/>
    </row>
    <row r="4" spans="1:11" ht="15.75" customHeight="1">
      <c r="A4" s="55" t="s">
        <v>38</v>
      </c>
      <c r="B4" s="44"/>
      <c r="C4" s="44"/>
      <c r="D4" s="50" t="s">
        <v>4</v>
      </c>
      <c r="E4" s="50"/>
      <c r="F4" s="50" t="s">
        <v>64</v>
      </c>
      <c r="G4" s="44"/>
      <c r="H4" s="55" t="s">
        <v>65</v>
      </c>
      <c r="I4" s="44"/>
      <c r="J4" s="44"/>
      <c r="K4" s="12"/>
    </row>
    <row r="5" spans="1:11" ht="15.75" customHeight="1">
      <c r="A5" s="43" t="str">
        <f>INDEX('Source Data'!MHF, 2, 26)</f>
        <v>Information Technology</v>
      </c>
      <c r="B5" s="44"/>
      <c r="C5" s="44"/>
      <c r="D5" s="53" t="str">
        <f>INDEX('Source Data'!MHF, 2, 5)</f>
        <v>Health Care</v>
      </c>
      <c r="E5" s="53"/>
      <c r="F5" s="7">
        <f>INDEX('Source Data'!MHF, 2, 9)</f>
        <v>42794</v>
      </c>
      <c r="H5" s="43">
        <f>INDEX('Source Data'!MHF, 2, 8)</f>
        <v>42800</v>
      </c>
      <c r="I5" s="44"/>
    </row>
    <row r="6" spans="1:11">
      <c r="A6" s="9"/>
      <c r="B6" s="9"/>
      <c r="C6" s="10"/>
      <c r="D6" s="9"/>
      <c r="E6" s="9"/>
      <c r="F6" s="7"/>
    </row>
    <row r="7" spans="1:11" ht="24.75">
      <c r="A7" s="5" t="s">
        <v>12</v>
      </c>
      <c r="B7" s="5" t="s">
        <v>13</v>
      </c>
      <c r="C7" s="5" t="s">
        <v>14</v>
      </c>
      <c r="D7" s="11" t="s">
        <v>62</v>
      </c>
      <c r="E7" s="33" t="s">
        <v>31</v>
      </c>
      <c r="F7" s="11" t="s">
        <v>63</v>
      </c>
      <c r="G7" s="33" t="s">
        <v>19</v>
      </c>
      <c r="H7" s="11" t="s">
        <v>61</v>
      </c>
      <c r="I7" s="11" t="s">
        <v>27</v>
      </c>
      <c r="J7" s="11" t="s">
        <v>28</v>
      </c>
      <c r="K7" s="11" t="s">
        <v>29</v>
      </c>
    </row>
    <row r="8" spans="1:11">
      <c r="A8" s="3">
        <v>1</v>
      </c>
      <c r="B8" s="42">
        <v>42776</v>
      </c>
      <c r="C8" s="42">
        <v>42785</v>
      </c>
      <c r="D8" s="3" t="s">
        <v>32</v>
      </c>
      <c r="E8" s="4" t="s">
        <v>52</v>
      </c>
      <c r="F8" s="3" t="s">
        <v>32</v>
      </c>
      <c r="G8" s="4" t="s">
        <v>53</v>
      </c>
      <c r="H8" s="31">
        <v>0.20833333333333334</v>
      </c>
      <c r="I8" s="30">
        <v>0.33333333333333331</v>
      </c>
      <c r="J8" s="30">
        <v>0.54166666666666663</v>
      </c>
      <c r="K8" s="4" t="s">
        <v>46</v>
      </c>
    </row>
    <row r="9" spans="1:11" ht="24.75">
      <c r="A9" s="3">
        <v>2</v>
      </c>
      <c r="B9" s="42">
        <v>42779</v>
      </c>
      <c r="C9" s="42">
        <v>42786</v>
      </c>
      <c r="D9" s="3" t="s">
        <v>32</v>
      </c>
      <c r="E9" s="4" t="s">
        <v>52</v>
      </c>
      <c r="F9" s="3" t="s">
        <v>32</v>
      </c>
      <c r="G9" s="4" t="s">
        <v>83</v>
      </c>
      <c r="H9" s="31">
        <v>0.25</v>
      </c>
      <c r="I9" s="30">
        <v>0.33333333333333331</v>
      </c>
      <c r="J9" s="30">
        <v>8.3333333333333329E-2</v>
      </c>
      <c r="K9" s="4" t="s">
        <v>46</v>
      </c>
    </row>
    <row r="10" spans="1:11">
      <c r="A10" s="3">
        <v>3</v>
      </c>
      <c r="B10" s="42">
        <v>42786</v>
      </c>
      <c r="C10" s="42">
        <v>42793</v>
      </c>
      <c r="D10" s="3" t="s">
        <v>32</v>
      </c>
      <c r="E10" s="4" t="s">
        <v>52</v>
      </c>
      <c r="F10" s="3" t="s">
        <v>59</v>
      </c>
      <c r="G10" s="4" t="s">
        <v>26</v>
      </c>
      <c r="H10" s="31">
        <v>0.33333333333333331</v>
      </c>
      <c r="I10" s="30">
        <v>0.33333333333333331</v>
      </c>
      <c r="J10" s="30">
        <v>0.66666666666666663</v>
      </c>
      <c r="K10" s="4" t="s">
        <v>46</v>
      </c>
    </row>
  </sheetData>
  <mergeCells count="15">
    <mergeCell ref="H5:I5"/>
    <mergeCell ref="A5:C5"/>
    <mergeCell ref="A1:D1"/>
    <mergeCell ref="H2:J2"/>
    <mergeCell ref="H3:I3"/>
    <mergeCell ref="A2:C2"/>
    <mergeCell ref="D4:E4"/>
    <mergeCell ref="A3:C3"/>
    <mergeCell ref="H4:J4"/>
    <mergeCell ref="D5:E5"/>
    <mergeCell ref="F2:G2"/>
    <mergeCell ref="F4:G4"/>
    <mergeCell ref="A4:C4"/>
    <mergeCell ref="D3:E3"/>
    <mergeCell ref="D2:E2"/>
  </mergeCells>
  <conditionalFormatting sqref="A3 A6 A1 D3">
    <cfRule type="cellIs" dxfId="238" priority="6" operator="equal">
      <formula>0</formula>
    </cfRule>
  </conditionalFormatting>
  <conditionalFormatting sqref="E1:K1048576">
    <cfRule type="cellIs" dxfId="237" priority="4" operator="equal">
      <formula>"(blank)"</formula>
    </cfRule>
  </conditionalFormatting>
  <conditionalFormatting sqref="A5:B5">
    <cfRule type="cellIs" dxfId="236" priority="3" operator="equal">
      <formula>0</formula>
    </cfRule>
  </conditionalFormatting>
  <conditionalFormatting sqref="E1">
    <cfRule type="cellIs" dxfId="235" priority="2" operator="equal">
      <formula>"(blank)"</formula>
    </cfRule>
  </conditionalFormatting>
  <conditionalFormatting sqref="H5:I5">
    <cfRule type="cellIs" dxfId="234" priority="1" operator="equal">
      <formula>0</formula>
    </cfRule>
  </conditionalFormatting>
  <pageMargins left="0.25" right="0.25" top="0.75" bottom="0.75" header="0.3" footer="0.3"/>
  <pageSetup orientation="landscape" horizontalDpi="1200" verticalDpi="1200" r:id="rId2"/>
  <headerFooter>
    <oddHeader>&amp;C&amp;"-,Bold"&amp;16&amp;U&amp;K01+024Return to Work Details</oddHeader>
    <oddFooter>&amp;L&amp;9Return to Work Details - MHF
Work Accommodation&amp;R&amp;9Generated on &amp;D at: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70"/>
  <sheetViews>
    <sheetView view="pageLayout" zoomScaleNormal="100" workbookViewId="0">
      <selection activeCell="I5" sqref="I5"/>
    </sheetView>
  </sheetViews>
  <sheetFormatPr defaultColWidth="9.140625" defaultRowHeight="15"/>
  <cols>
    <col min="1" max="1" width="5.28515625" style="16" customWidth="1"/>
    <col min="2" max="2" width="11.42578125" style="21" customWidth="1"/>
    <col min="3" max="3" width="7.42578125" style="21" customWidth="1"/>
    <col min="4" max="4" width="2.140625" style="21" customWidth="1"/>
    <col min="5" max="5" width="9.5703125" style="21" customWidth="1"/>
    <col min="6" max="6" width="19.5703125" style="21" customWidth="1"/>
    <col min="7" max="7" width="23.7109375" style="21" customWidth="1"/>
    <col min="8" max="8" width="9.7109375" style="16" customWidth="1"/>
    <col min="9" max="9" width="20.28515625" style="16" customWidth="1"/>
    <col min="10" max="10" width="23.7109375" style="16" customWidth="1"/>
    <col min="11" max="11" width="17.42578125" style="16" customWidth="1"/>
    <col min="12" max="12" width="17.42578125" style="17" customWidth="1"/>
    <col min="13" max="13" width="17.42578125" style="16" customWidth="1"/>
    <col min="14" max="15" width="19.7109375" style="16" bestFit="1" customWidth="1"/>
    <col min="16" max="16384" width="9.140625" style="16"/>
  </cols>
  <sheetData>
    <row r="1" spans="1:13" ht="25.5" customHeight="1">
      <c r="A1" s="56" t="str">
        <f>INDEX('Source Data'!MHF, 2, 1)</f>
        <v>ELLIS, MICHELE</v>
      </c>
      <c r="B1" s="57"/>
      <c r="C1" s="57"/>
      <c r="D1" s="58"/>
      <c r="E1" s="59"/>
      <c r="F1" s="13" t="str">
        <f>INDEX('Source Data'!MHF, 2, 2)</f>
        <v>Information Technology</v>
      </c>
      <c r="G1" s="14"/>
      <c r="H1" s="15"/>
      <c r="I1" s="15"/>
      <c r="J1" s="15"/>
    </row>
    <row r="2" spans="1:13">
      <c r="A2" s="62" t="s">
        <v>38</v>
      </c>
      <c r="B2" s="66"/>
      <c r="C2" s="66"/>
      <c r="D2" s="62" t="s">
        <v>30</v>
      </c>
      <c r="E2" s="62"/>
      <c r="F2" s="59"/>
      <c r="G2" s="26" t="s">
        <v>37</v>
      </c>
      <c r="H2" s="18"/>
      <c r="I2" s="21"/>
      <c r="J2" s="21"/>
    </row>
    <row r="3" spans="1:13" ht="13.5" customHeight="1">
      <c r="A3" s="63" t="str">
        <f>'Source Data'!Z2</f>
        <v>Information Technology</v>
      </c>
      <c r="B3" s="63"/>
      <c r="C3" s="63"/>
      <c r="D3" s="63" t="str">
        <f>INDEX('Source Data'!MHF, 2, 4)</f>
        <v>Occupational</v>
      </c>
      <c r="E3" s="63"/>
      <c r="F3" s="65"/>
      <c r="G3" s="27">
        <f>INDEX('Source Data'!MHF, 2, 6)</f>
        <v>42775</v>
      </c>
      <c r="H3" s="19"/>
      <c r="I3" s="21"/>
      <c r="J3" s="21"/>
    </row>
    <row r="4" spans="1:13" ht="15" customHeight="1">
      <c r="A4" s="62" t="s">
        <v>2</v>
      </c>
      <c r="B4" s="63"/>
      <c r="C4" s="64"/>
      <c r="D4" s="62" t="s">
        <v>4</v>
      </c>
      <c r="E4" s="62"/>
      <c r="F4" s="59"/>
      <c r="G4" s="26" t="s">
        <v>39</v>
      </c>
      <c r="H4" s="18"/>
      <c r="I4" s="21"/>
      <c r="J4" s="21"/>
    </row>
    <row r="5" spans="1:13" ht="15" customHeight="1">
      <c r="A5" s="60" t="str">
        <f>INDEX('Source Data'!MHF, 2,3)</f>
        <v>MANAGER</v>
      </c>
      <c r="B5" s="60"/>
      <c r="C5" s="61"/>
      <c r="D5" s="63" t="str">
        <f>INDEX('Source Data'!MHF, 2, 5)</f>
        <v>Health Care</v>
      </c>
      <c r="E5" s="63"/>
      <c r="F5" s="65"/>
      <c r="G5" s="28">
        <f>INDEX('Source Data'!MHF, 2, 9)</f>
        <v>42794</v>
      </c>
      <c r="H5" s="20"/>
      <c r="I5" s="21"/>
      <c r="J5" s="21"/>
    </row>
    <row r="6" spans="1:13">
      <c r="K6" s="24"/>
      <c r="L6" s="24"/>
      <c r="M6" s="24"/>
    </row>
    <row r="7" spans="1:13" ht="36">
      <c r="A7" s="22" t="s">
        <v>70</v>
      </c>
      <c r="B7" s="23" t="s">
        <v>13</v>
      </c>
      <c r="C7" s="23" t="s">
        <v>61</v>
      </c>
      <c r="D7" s="23" t="s">
        <v>69</v>
      </c>
      <c r="E7" s="23" t="s">
        <v>35</v>
      </c>
      <c r="F7" s="22" t="s">
        <v>34</v>
      </c>
      <c r="G7" s="22" t="s">
        <v>67</v>
      </c>
      <c r="H7" s="23" t="s">
        <v>36</v>
      </c>
      <c r="I7" s="22" t="s">
        <v>33</v>
      </c>
      <c r="J7" s="22" t="s">
        <v>72</v>
      </c>
      <c r="K7" s="24"/>
      <c r="L7" s="25"/>
      <c r="M7" s="25"/>
    </row>
    <row r="8" spans="1:13">
      <c r="A8" s="35">
        <v>1</v>
      </c>
      <c r="B8" s="35"/>
      <c r="C8" s="35"/>
      <c r="D8" s="35"/>
      <c r="E8" s="35"/>
      <c r="F8" s="35"/>
      <c r="G8" s="35"/>
      <c r="H8" s="35"/>
      <c r="I8" s="35"/>
      <c r="J8" s="35"/>
      <c r="K8" s="24"/>
      <c r="L8" s="25"/>
      <c r="M8" s="25"/>
    </row>
    <row r="9" spans="1:13" ht="48">
      <c r="A9" s="24"/>
      <c r="B9" s="41">
        <v>42776</v>
      </c>
      <c r="C9" s="32">
        <v>0.20833333333333334</v>
      </c>
      <c r="D9" s="34">
        <v>1</v>
      </c>
      <c r="E9" s="25" t="s">
        <v>25</v>
      </c>
      <c r="F9" s="25" t="s">
        <v>55</v>
      </c>
      <c r="G9" s="25" t="s">
        <v>68</v>
      </c>
      <c r="H9" s="24" t="s">
        <v>25</v>
      </c>
      <c r="I9" s="25" t="s">
        <v>43</v>
      </c>
      <c r="J9" s="25" t="s">
        <v>26</v>
      </c>
      <c r="K9" s="24"/>
      <c r="L9" s="25"/>
      <c r="M9" s="25"/>
    </row>
    <row r="10" spans="1:13">
      <c r="A10" s="24"/>
      <c r="B10" s="24"/>
      <c r="C10" s="24"/>
      <c r="D10" s="34">
        <v>2</v>
      </c>
      <c r="E10" s="25" t="s">
        <v>25</v>
      </c>
      <c r="F10" s="25" t="s">
        <v>56</v>
      </c>
      <c r="G10" s="25" t="s">
        <v>26</v>
      </c>
      <c r="H10" s="24" t="s">
        <v>25</v>
      </c>
      <c r="I10" s="25" t="s">
        <v>42</v>
      </c>
      <c r="J10" s="25" t="s">
        <v>26</v>
      </c>
      <c r="K10" s="24"/>
      <c r="L10" s="25"/>
      <c r="M10" s="25"/>
    </row>
    <row r="11" spans="1:13">
      <c r="A11" s="24"/>
      <c r="B11" s="24"/>
      <c r="C11" s="24"/>
      <c r="D11" s="34">
        <v>3</v>
      </c>
      <c r="E11" s="25" t="s">
        <v>25</v>
      </c>
      <c r="F11" s="25" t="s">
        <v>57</v>
      </c>
      <c r="G11" s="25" t="s">
        <v>26</v>
      </c>
      <c r="H11" s="24" t="s">
        <v>25</v>
      </c>
      <c r="I11" s="25" t="s">
        <v>58</v>
      </c>
      <c r="J11" s="25" t="s">
        <v>26</v>
      </c>
      <c r="K11" s="24"/>
      <c r="L11" s="25"/>
      <c r="M11" s="25"/>
    </row>
    <row r="12" spans="1:13">
      <c r="A12" s="24"/>
      <c r="B12" s="24"/>
      <c r="C12" s="24"/>
      <c r="D12" s="34">
        <v>4</v>
      </c>
      <c r="E12" s="25" t="s">
        <v>26</v>
      </c>
      <c r="F12" s="25" t="s">
        <v>26</v>
      </c>
      <c r="G12" s="25" t="s">
        <v>26</v>
      </c>
      <c r="H12" s="24" t="s">
        <v>44</v>
      </c>
      <c r="I12" s="25" t="s">
        <v>60</v>
      </c>
      <c r="J12" s="25" t="s">
        <v>26</v>
      </c>
      <c r="L12" s="16"/>
    </row>
    <row r="13" spans="1:13">
      <c r="A13" s="35">
        <v>2</v>
      </c>
      <c r="B13" s="35"/>
      <c r="C13" s="35"/>
      <c r="D13" s="35"/>
      <c r="E13" s="35"/>
      <c r="F13" s="35"/>
      <c r="G13" s="35"/>
      <c r="H13" s="35"/>
      <c r="I13" s="35"/>
      <c r="J13" s="35"/>
      <c r="L13" s="16"/>
    </row>
    <row r="14" spans="1:13" ht="48">
      <c r="A14" s="24"/>
      <c r="B14" s="41">
        <v>42779</v>
      </c>
      <c r="C14" s="32">
        <v>0.25</v>
      </c>
      <c r="D14" s="34">
        <v>1</v>
      </c>
      <c r="E14" s="25" t="s">
        <v>25</v>
      </c>
      <c r="F14" s="25" t="s">
        <v>55</v>
      </c>
      <c r="G14" s="25" t="s">
        <v>68</v>
      </c>
      <c r="H14" s="24" t="s">
        <v>25</v>
      </c>
      <c r="I14" s="25" t="s">
        <v>43</v>
      </c>
      <c r="J14" s="25" t="s">
        <v>26</v>
      </c>
      <c r="L14" s="16"/>
    </row>
    <row r="15" spans="1:13">
      <c r="A15" s="24"/>
      <c r="B15" s="24"/>
      <c r="C15" s="24"/>
      <c r="D15" s="34">
        <v>2</v>
      </c>
      <c r="E15" s="25" t="s">
        <v>25</v>
      </c>
      <c r="F15" s="25" t="s">
        <v>56</v>
      </c>
      <c r="G15" s="25" t="s">
        <v>26</v>
      </c>
      <c r="H15" s="24" t="s">
        <v>25</v>
      </c>
      <c r="I15" s="25" t="s">
        <v>58</v>
      </c>
      <c r="J15" s="25" t="s">
        <v>26</v>
      </c>
      <c r="L15" s="16"/>
    </row>
    <row r="16" spans="1:13">
      <c r="A16" s="24"/>
      <c r="B16" s="24"/>
      <c r="C16" s="24"/>
      <c r="D16" s="34">
        <v>3</v>
      </c>
      <c r="E16" s="25" t="s">
        <v>25</v>
      </c>
      <c r="F16" s="25" t="s">
        <v>41</v>
      </c>
      <c r="G16" s="25" t="s">
        <v>26</v>
      </c>
      <c r="H16" s="24" t="s">
        <v>44</v>
      </c>
      <c r="I16" s="25" t="s">
        <v>60</v>
      </c>
      <c r="J16" s="25" t="s">
        <v>26</v>
      </c>
      <c r="L16" s="16"/>
    </row>
    <row r="17" spans="1:12">
      <c r="A17" s="24"/>
      <c r="B17" s="24"/>
      <c r="C17" s="24"/>
      <c r="D17" s="34">
        <v>4</v>
      </c>
      <c r="E17" s="25" t="s">
        <v>44</v>
      </c>
      <c r="F17" s="25" t="s">
        <v>45</v>
      </c>
      <c r="G17" s="25" t="s">
        <v>26</v>
      </c>
      <c r="H17" s="24" t="s">
        <v>26</v>
      </c>
      <c r="I17" s="25" t="s">
        <v>26</v>
      </c>
      <c r="J17" s="25" t="s">
        <v>26</v>
      </c>
      <c r="L17" s="16"/>
    </row>
    <row r="18" spans="1:12">
      <c r="A18" s="24"/>
      <c r="B18" s="24"/>
      <c r="C18" s="24"/>
      <c r="D18" s="34">
        <v>5</v>
      </c>
      <c r="E18" s="25" t="s">
        <v>25</v>
      </c>
      <c r="F18" s="25" t="s">
        <v>40</v>
      </c>
      <c r="G18" s="25" t="s">
        <v>26</v>
      </c>
      <c r="H18" s="24" t="s">
        <v>26</v>
      </c>
      <c r="I18" s="25" t="s">
        <v>26</v>
      </c>
      <c r="J18" s="25" t="s">
        <v>26</v>
      </c>
      <c r="L18" s="16"/>
    </row>
    <row r="19" spans="1:12">
      <c r="A19" s="24"/>
      <c r="B19" s="24"/>
      <c r="C19" s="24"/>
      <c r="D19" s="34">
        <v>6</v>
      </c>
      <c r="E19" s="25" t="s">
        <v>25</v>
      </c>
      <c r="F19" s="25" t="s">
        <v>57</v>
      </c>
      <c r="G19" s="25" t="s">
        <v>26</v>
      </c>
      <c r="H19" s="24" t="s">
        <v>26</v>
      </c>
      <c r="I19" s="25" t="s">
        <v>26</v>
      </c>
      <c r="J19" s="25" t="s">
        <v>26</v>
      </c>
      <c r="L19" s="16"/>
    </row>
    <row r="20" spans="1:12">
      <c r="A20" s="35">
        <v>3</v>
      </c>
      <c r="B20" s="35"/>
      <c r="C20" s="35"/>
      <c r="D20" s="35"/>
      <c r="E20" s="35"/>
      <c r="F20" s="35"/>
      <c r="G20" s="35"/>
      <c r="H20" s="35"/>
      <c r="I20" s="35"/>
      <c r="J20" s="35"/>
      <c r="L20" s="16"/>
    </row>
    <row r="21" spans="1:12">
      <c r="A21" s="24"/>
      <c r="B21" s="41">
        <v>42786</v>
      </c>
      <c r="C21" s="32">
        <v>0.33333333333333331</v>
      </c>
      <c r="D21" s="34">
        <v>1</v>
      </c>
      <c r="E21" s="25" t="s">
        <v>25</v>
      </c>
      <c r="F21" s="25" t="s">
        <v>55</v>
      </c>
      <c r="G21" s="25" t="s">
        <v>26</v>
      </c>
      <c r="H21" s="24" t="s">
        <v>25</v>
      </c>
      <c r="I21" s="25" t="s">
        <v>43</v>
      </c>
      <c r="J21" s="25" t="s">
        <v>84</v>
      </c>
      <c r="L21" s="16"/>
    </row>
    <row r="22" spans="1:12">
      <c r="A22" s="24"/>
      <c r="B22" s="24"/>
      <c r="C22" s="24"/>
      <c r="D22" s="34">
        <v>2</v>
      </c>
      <c r="E22" s="25" t="s">
        <v>25</v>
      </c>
      <c r="F22" s="25" t="s">
        <v>56</v>
      </c>
      <c r="G22" s="25" t="s">
        <v>26</v>
      </c>
      <c r="H22" s="24" t="s">
        <v>25</v>
      </c>
      <c r="I22" s="25" t="s">
        <v>58</v>
      </c>
      <c r="J22" s="25" t="s">
        <v>26</v>
      </c>
    </row>
    <row r="23" spans="1:12">
      <c r="A23" s="24"/>
      <c r="B23" s="24"/>
      <c r="C23" s="24"/>
      <c r="D23" s="34">
        <v>3</v>
      </c>
      <c r="E23" s="25" t="s">
        <v>25</v>
      </c>
      <c r="F23" s="25" t="s">
        <v>41</v>
      </c>
      <c r="G23" s="25" t="s">
        <v>26</v>
      </c>
      <c r="H23" s="24" t="s">
        <v>44</v>
      </c>
      <c r="I23" s="25" t="s">
        <v>60</v>
      </c>
      <c r="J23" s="25" t="s">
        <v>26</v>
      </c>
    </row>
    <row r="24" spans="1:12">
      <c r="A24" s="24"/>
      <c r="B24" s="24"/>
      <c r="C24" s="24"/>
      <c r="D24" s="34">
        <v>4</v>
      </c>
      <c r="E24" s="25" t="s">
        <v>26</v>
      </c>
      <c r="F24" s="25" t="s">
        <v>26</v>
      </c>
      <c r="G24" s="25" t="s">
        <v>26</v>
      </c>
      <c r="H24" s="24" t="s">
        <v>25</v>
      </c>
      <c r="I24" s="25" t="s">
        <v>85</v>
      </c>
      <c r="J24" s="25" t="s">
        <v>26</v>
      </c>
    </row>
    <row r="25" spans="1:12">
      <c r="A25"/>
      <c r="B25"/>
      <c r="C25"/>
      <c r="D25"/>
      <c r="E25"/>
      <c r="F25"/>
      <c r="G25"/>
      <c r="H25"/>
      <c r="I25"/>
    </row>
    <row r="26" spans="1:12">
      <c r="A26"/>
      <c r="B26"/>
      <c r="C26"/>
      <c r="D26"/>
      <c r="E26"/>
      <c r="F26"/>
      <c r="G26"/>
      <c r="H26"/>
      <c r="I26"/>
    </row>
    <row r="27" spans="1:12">
      <c r="A27"/>
      <c r="B27"/>
      <c r="C27"/>
      <c r="D27"/>
      <c r="E27"/>
      <c r="F27"/>
      <c r="G27"/>
      <c r="H27"/>
      <c r="I27"/>
    </row>
    <row r="28" spans="1:12">
      <c r="A28"/>
      <c r="B28"/>
      <c r="C28"/>
      <c r="D28"/>
      <c r="E28"/>
      <c r="F28"/>
      <c r="G28"/>
      <c r="H28"/>
      <c r="I28"/>
    </row>
    <row r="29" spans="1:12">
      <c r="A29"/>
      <c r="B29"/>
      <c r="C29"/>
      <c r="D29"/>
      <c r="E29"/>
      <c r="F29"/>
      <c r="G29"/>
      <c r="H29"/>
      <c r="I29"/>
    </row>
    <row r="30" spans="1:12">
      <c r="A30"/>
      <c r="B30"/>
      <c r="C30"/>
      <c r="D30"/>
      <c r="E30"/>
      <c r="F30"/>
      <c r="G30"/>
      <c r="H30"/>
      <c r="I30"/>
    </row>
    <row r="31" spans="1:12">
      <c r="A31"/>
      <c r="B31"/>
      <c r="C31"/>
      <c r="D31"/>
      <c r="E31"/>
      <c r="F31"/>
      <c r="G31"/>
      <c r="H31"/>
      <c r="I31"/>
    </row>
    <row r="32" spans="1:12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B35" s="16"/>
      <c r="C35" s="16"/>
      <c r="D35" s="16"/>
      <c r="E35" s="16"/>
      <c r="F35" s="16"/>
      <c r="G35" s="16"/>
    </row>
    <row r="36" spans="1:9">
      <c r="B36" s="16"/>
      <c r="C36" s="16"/>
      <c r="D36" s="16"/>
      <c r="E36" s="16"/>
      <c r="F36" s="16"/>
      <c r="G36" s="16"/>
    </row>
    <row r="37" spans="1:9">
      <c r="B37" s="16"/>
      <c r="C37" s="16"/>
      <c r="D37" s="16"/>
      <c r="E37" s="16"/>
      <c r="F37" s="16"/>
      <c r="G37" s="16"/>
    </row>
    <row r="38" spans="1:9">
      <c r="B38" s="16"/>
      <c r="C38" s="16"/>
      <c r="D38" s="16"/>
      <c r="E38" s="16"/>
      <c r="F38" s="16"/>
      <c r="G38" s="16"/>
    </row>
    <row r="39" spans="1:9">
      <c r="B39" s="16"/>
      <c r="C39" s="16"/>
      <c r="D39" s="16"/>
      <c r="E39" s="16"/>
      <c r="F39" s="16"/>
      <c r="G39" s="16"/>
    </row>
    <row r="40" spans="1:9">
      <c r="B40" s="16"/>
      <c r="C40" s="16"/>
      <c r="D40" s="16"/>
      <c r="E40" s="16"/>
      <c r="F40" s="16"/>
      <c r="G40" s="16"/>
    </row>
    <row r="41" spans="1:9">
      <c r="B41" s="16"/>
      <c r="C41" s="16"/>
      <c r="D41" s="16"/>
      <c r="E41" s="16"/>
      <c r="F41" s="16"/>
      <c r="G41" s="16"/>
    </row>
    <row r="42" spans="1:9">
      <c r="B42" s="16"/>
      <c r="C42" s="16"/>
      <c r="D42" s="16"/>
      <c r="E42" s="16"/>
      <c r="F42" s="16"/>
      <c r="G42" s="16"/>
    </row>
    <row r="43" spans="1:9">
      <c r="B43" s="16"/>
      <c r="C43" s="16"/>
      <c r="D43" s="16"/>
      <c r="E43" s="16"/>
      <c r="F43" s="16"/>
      <c r="G43" s="16"/>
    </row>
    <row r="44" spans="1:9">
      <c r="B44" s="16"/>
      <c r="C44" s="16"/>
      <c r="D44" s="16"/>
      <c r="E44" s="16"/>
      <c r="F44" s="16"/>
      <c r="G44" s="16"/>
    </row>
    <row r="45" spans="1:9">
      <c r="B45" s="16"/>
      <c r="C45" s="16"/>
      <c r="D45" s="16"/>
      <c r="E45" s="16"/>
      <c r="F45" s="16"/>
      <c r="G45" s="16"/>
    </row>
    <row r="46" spans="1:9">
      <c r="B46" s="16"/>
      <c r="C46" s="16"/>
      <c r="D46" s="16"/>
      <c r="E46" s="16"/>
      <c r="F46" s="16"/>
      <c r="G46" s="16"/>
    </row>
    <row r="47" spans="1:9">
      <c r="B47" s="16"/>
      <c r="C47" s="16"/>
      <c r="D47" s="16"/>
      <c r="E47" s="16"/>
      <c r="F47" s="16"/>
      <c r="G47" s="16"/>
    </row>
    <row r="48" spans="1:9">
      <c r="B48" s="16"/>
      <c r="C48" s="16"/>
      <c r="D48" s="16"/>
      <c r="E48" s="16"/>
      <c r="F48" s="16"/>
      <c r="G48" s="16"/>
    </row>
    <row r="49" spans="2:7">
      <c r="B49" s="16"/>
      <c r="C49" s="16"/>
      <c r="D49" s="16"/>
      <c r="E49" s="16"/>
      <c r="F49" s="16"/>
      <c r="G49" s="16"/>
    </row>
    <row r="50" spans="2:7">
      <c r="B50" s="16"/>
      <c r="C50" s="16"/>
      <c r="D50" s="16"/>
      <c r="E50" s="16"/>
      <c r="F50" s="16"/>
      <c r="G50" s="16"/>
    </row>
    <row r="51" spans="2:7">
      <c r="B51" s="16"/>
      <c r="C51" s="16"/>
      <c r="D51" s="16"/>
      <c r="E51" s="16"/>
      <c r="F51" s="16"/>
      <c r="G51" s="16"/>
    </row>
    <row r="52" spans="2:7">
      <c r="B52" s="16"/>
      <c r="C52" s="16"/>
      <c r="D52" s="16"/>
      <c r="E52" s="16"/>
      <c r="F52" s="16"/>
      <c r="G52" s="16"/>
    </row>
    <row r="53" spans="2:7">
      <c r="B53" s="16"/>
      <c r="C53" s="16"/>
      <c r="D53" s="16"/>
      <c r="E53" s="16"/>
      <c r="F53" s="16"/>
      <c r="G53" s="16"/>
    </row>
    <row r="54" spans="2:7">
      <c r="B54" s="16"/>
      <c r="C54" s="16"/>
      <c r="D54" s="16"/>
      <c r="E54" s="16"/>
      <c r="F54" s="16"/>
      <c r="G54" s="16"/>
    </row>
    <row r="55" spans="2:7">
      <c r="B55" s="16"/>
      <c r="C55" s="16"/>
      <c r="D55" s="16"/>
      <c r="E55" s="16"/>
      <c r="F55" s="16"/>
      <c r="G55" s="16"/>
    </row>
    <row r="56" spans="2:7">
      <c r="B56" s="16"/>
      <c r="C56" s="16"/>
      <c r="D56" s="16"/>
      <c r="E56" s="16"/>
      <c r="F56" s="16"/>
      <c r="G56" s="16"/>
    </row>
    <row r="57" spans="2:7">
      <c r="B57" s="16"/>
      <c r="C57" s="16"/>
      <c r="D57" s="16"/>
      <c r="E57" s="16"/>
      <c r="F57" s="16"/>
      <c r="G57" s="16"/>
    </row>
    <row r="58" spans="2:7">
      <c r="B58" s="16"/>
      <c r="C58" s="16"/>
      <c r="D58" s="16"/>
      <c r="E58" s="16"/>
      <c r="F58" s="16"/>
      <c r="G58" s="16"/>
    </row>
    <row r="59" spans="2:7">
      <c r="B59" s="16"/>
      <c r="C59" s="16"/>
      <c r="D59" s="16"/>
      <c r="E59" s="16"/>
      <c r="F59" s="16"/>
      <c r="G59" s="16"/>
    </row>
    <row r="60" spans="2:7">
      <c r="B60" s="16"/>
      <c r="C60" s="16"/>
      <c r="D60" s="16"/>
      <c r="E60" s="16"/>
      <c r="F60" s="16"/>
      <c r="G60" s="16"/>
    </row>
    <row r="61" spans="2:7">
      <c r="B61" s="16"/>
      <c r="C61" s="16"/>
      <c r="D61" s="16"/>
      <c r="E61" s="16"/>
      <c r="F61" s="16"/>
      <c r="G61" s="16"/>
    </row>
    <row r="62" spans="2:7">
      <c r="B62" s="16"/>
      <c r="C62" s="16"/>
      <c r="D62" s="16"/>
      <c r="E62" s="16"/>
      <c r="F62" s="16"/>
      <c r="G62" s="16"/>
    </row>
    <row r="63" spans="2:7">
      <c r="B63" s="16"/>
      <c r="C63" s="16"/>
      <c r="D63" s="16"/>
      <c r="E63" s="16"/>
      <c r="F63" s="16"/>
      <c r="G63" s="16"/>
    </row>
    <row r="64" spans="2:7">
      <c r="B64" s="16"/>
      <c r="C64" s="16"/>
      <c r="D64" s="16"/>
      <c r="E64" s="16"/>
      <c r="F64" s="16"/>
      <c r="G64" s="16"/>
    </row>
    <row r="65" spans="2:7">
      <c r="B65" s="16"/>
      <c r="C65" s="16"/>
      <c r="D65" s="16"/>
      <c r="E65" s="16"/>
      <c r="F65" s="16"/>
      <c r="G65" s="16"/>
    </row>
    <row r="66" spans="2:7">
      <c r="B66" s="16"/>
      <c r="C66" s="16"/>
      <c r="D66" s="16"/>
      <c r="E66" s="16"/>
      <c r="F66" s="16"/>
      <c r="G66" s="16"/>
    </row>
    <row r="67" spans="2:7">
      <c r="B67" s="16"/>
      <c r="C67" s="16"/>
      <c r="D67" s="16"/>
      <c r="E67" s="16"/>
      <c r="F67" s="16"/>
      <c r="G67" s="16"/>
    </row>
    <row r="68" spans="2:7">
      <c r="B68" s="16"/>
      <c r="C68" s="16"/>
      <c r="D68" s="16"/>
      <c r="E68" s="16"/>
      <c r="F68" s="16"/>
      <c r="G68" s="16"/>
    </row>
    <row r="69" spans="2:7">
      <c r="B69" s="16"/>
      <c r="C69" s="16"/>
      <c r="D69" s="16"/>
      <c r="E69" s="16"/>
      <c r="F69" s="16"/>
      <c r="G69" s="16"/>
    </row>
    <row r="70" spans="2:7">
      <c r="B70" s="16"/>
      <c r="C70" s="16"/>
      <c r="D70" s="16"/>
      <c r="E70" s="16"/>
      <c r="F70" s="16"/>
      <c r="G70" s="16"/>
    </row>
  </sheetData>
  <mergeCells count="9">
    <mergeCell ref="A1:E1"/>
    <mergeCell ref="A5:C5"/>
    <mergeCell ref="A4:C4"/>
    <mergeCell ref="D2:F2"/>
    <mergeCell ref="D3:F3"/>
    <mergeCell ref="D4:F4"/>
    <mergeCell ref="D5:F5"/>
    <mergeCell ref="A2:C2"/>
    <mergeCell ref="A3:C3"/>
  </mergeCells>
  <conditionalFormatting sqref="A5 A1">
    <cfRule type="cellIs" dxfId="197" priority="4" operator="equal">
      <formula>0</formula>
    </cfRule>
  </conditionalFormatting>
  <conditionalFormatting sqref="E1:J1048576">
    <cfRule type="cellIs" dxfId="196" priority="3" operator="equal">
      <formula>"(blank)"</formula>
    </cfRule>
  </conditionalFormatting>
  <conditionalFormatting sqref="G5">
    <cfRule type="cellIs" dxfId="195" priority="1" operator="equal">
      <formula>0</formula>
    </cfRule>
  </conditionalFormatting>
  <pageMargins left="0.25" right="0.25" top="0.75" bottom="0.75" header="0.3" footer="0.3"/>
  <pageSetup orientation="landscape" r:id="rId2"/>
  <headerFooter>
    <oddHeader>&amp;C&amp;"-,Bold"&amp;16&amp;U&amp;K01+024Return to Work Details</oddHeader>
    <oddFooter>&amp;L&amp;9Return to Work Details - MHF
Work Accommodation&amp;R&amp;9Generated on &amp;D at: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M70"/>
  <sheetViews>
    <sheetView view="pageLayout" zoomScaleNormal="100" workbookViewId="0">
      <selection activeCell="J2" sqref="J2"/>
    </sheetView>
  </sheetViews>
  <sheetFormatPr defaultColWidth="9.140625" defaultRowHeight="15"/>
  <cols>
    <col min="1" max="1" width="5.28515625" style="37" customWidth="1"/>
    <col min="2" max="2" width="11.42578125" style="36" customWidth="1"/>
    <col min="3" max="3" width="7.42578125" style="36" customWidth="1"/>
    <col min="4" max="4" width="2.140625" style="36" customWidth="1"/>
    <col min="5" max="5" width="9.5703125" style="36" customWidth="1"/>
    <col min="6" max="6" width="19.5703125" style="36" customWidth="1"/>
    <col min="7" max="7" width="23.7109375" style="36" customWidth="1"/>
    <col min="8" max="8" width="9.7109375" style="37" customWidth="1"/>
    <col min="9" max="9" width="20.28515625" style="37" customWidth="1"/>
    <col min="10" max="10" width="23.7109375" style="37" customWidth="1"/>
    <col min="11" max="11" width="17.42578125" style="37" customWidth="1"/>
    <col min="12" max="12" width="17.42578125" style="17" customWidth="1"/>
    <col min="13" max="13" width="17.42578125" style="37" customWidth="1"/>
    <col min="14" max="15" width="19.7109375" style="37" bestFit="1" customWidth="1"/>
    <col min="16" max="16384" width="9.140625" style="37"/>
  </cols>
  <sheetData>
    <row r="1" spans="1:13" ht="25.5" customHeight="1">
      <c r="A1" s="56" t="str">
        <f>INDEX('Source Data'!MHF, 2, 1)</f>
        <v>ELLIS, MICHELE</v>
      </c>
      <c r="B1" s="57"/>
      <c r="C1" s="57"/>
      <c r="D1" s="58"/>
      <c r="E1" s="59"/>
      <c r="F1" s="13" t="str">
        <f>INDEX('Source Data'!MHF, 2, 2)</f>
        <v>Information Technology</v>
      </c>
      <c r="G1" s="14"/>
      <c r="H1" s="15"/>
      <c r="I1" s="15"/>
      <c r="J1" s="15"/>
    </row>
    <row r="2" spans="1:13">
      <c r="A2" s="62" t="s">
        <v>78</v>
      </c>
      <c r="B2" s="66"/>
      <c r="C2" s="66"/>
      <c r="D2" s="62" t="s">
        <v>77</v>
      </c>
      <c r="E2" s="62"/>
      <c r="F2" s="59"/>
      <c r="G2" s="38" t="s">
        <v>37</v>
      </c>
      <c r="I2" s="36"/>
      <c r="J2" s="36"/>
    </row>
    <row r="3" spans="1:13" ht="27" customHeight="1">
      <c r="A3" s="63" t="str">
        <f>'Source Data'!Z2</f>
        <v>Information Technology</v>
      </c>
      <c r="B3" s="63"/>
      <c r="C3" s="63"/>
      <c r="D3" s="63" t="str">
        <f>INDEX('Source Data'!MHF, 2,4)</f>
        <v>Occupational</v>
      </c>
      <c r="E3" s="63"/>
      <c r="F3" s="65"/>
      <c r="G3" s="27">
        <f>INDEX('Source Data'!MHF, 2, 6)</f>
        <v>42775</v>
      </c>
      <c r="H3" s="39" t="s">
        <v>75</v>
      </c>
      <c r="I3" s="40"/>
      <c r="J3" s="40"/>
    </row>
    <row r="4" spans="1:13" ht="15" customHeight="1">
      <c r="A4" s="62" t="s">
        <v>79</v>
      </c>
      <c r="B4" s="63"/>
      <c r="C4" s="64"/>
      <c r="D4" s="62" t="s">
        <v>76</v>
      </c>
      <c r="E4" s="62"/>
      <c r="F4" s="59"/>
      <c r="G4" s="38" t="s">
        <v>39</v>
      </c>
      <c r="H4" s="18"/>
      <c r="I4" s="36"/>
      <c r="J4" s="36"/>
    </row>
    <row r="5" spans="1:13" ht="28.5" customHeight="1">
      <c r="A5" s="60" t="str">
        <f>INDEX('Source Data'!MHF, 2, 3)</f>
        <v>MANAGER</v>
      </c>
      <c r="B5" s="60"/>
      <c r="C5" s="61"/>
      <c r="D5" s="63" t="str">
        <f>INDEX('Source Data'!MHF, 2, 5)</f>
        <v>Health Care</v>
      </c>
      <c r="E5" s="63"/>
      <c r="F5" s="65"/>
      <c r="G5" s="28">
        <f>INDEX('Source Data'!MHF, 2, 9)</f>
        <v>42794</v>
      </c>
      <c r="H5" s="39" t="s">
        <v>74</v>
      </c>
      <c r="I5" s="40"/>
      <c r="J5" s="40"/>
    </row>
    <row r="6" spans="1:13">
      <c r="K6" s="24"/>
      <c r="L6" s="24"/>
      <c r="M6" s="24"/>
    </row>
    <row r="7" spans="1:13" ht="36">
      <c r="A7" s="22" t="s">
        <v>70</v>
      </c>
      <c r="B7" s="23" t="s">
        <v>13</v>
      </c>
      <c r="C7" s="23" t="s">
        <v>61</v>
      </c>
      <c r="D7" s="23" t="s">
        <v>69</v>
      </c>
      <c r="E7" s="23" t="s">
        <v>35</v>
      </c>
      <c r="F7" s="22" t="s">
        <v>34</v>
      </c>
      <c r="G7" s="22" t="s">
        <v>67</v>
      </c>
      <c r="H7" s="23" t="s">
        <v>36</v>
      </c>
      <c r="I7" s="22" t="s">
        <v>33</v>
      </c>
      <c r="J7" s="22" t="s">
        <v>72</v>
      </c>
      <c r="K7" s="24"/>
      <c r="L7" s="25"/>
      <c r="M7" s="25"/>
    </row>
    <row r="8" spans="1:13">
      <c r="A8" s="35">
        <v>1</v>
      </c>
      <c r="B8" s="35"/>
      <c r="C8" s="35"/>
      <c r="D8" s="35"/>
      <c r="E8" s="35"/>
      <c r="F8" s="35"/>
      <c r="G8" s="35"/>
      <c r="H8" s="35"/>
      <c r="I8" s="35"/>
      <c r="J8" s="35"/>
      <c r="K8" s="24"/>
      <c r="L8" s="25"/>
      <c r="M8" s="25"/>
    </row>
    <row r="9" spans="1:13" ht="48">
      <c r="A9" s="24"/>
      <c r="B9" s="41">
        <v>42776</v>
      </c>
      <c r="C9" s="32">
        <v>0.20833333333333334</v>
      </c>
      <c r="D9" s="34">
        <v>1</v>
      </c>
      <c r="E9" s="25" t="s">
        <v>25</v>
      </c>
      <c r="F9" s="25" t="s">
        <v>55</v>
      </c>
      <c r="G9" s="25" t="s">
        <v>68</v>
      </c>
      <c r="H9" s="24" t="s">
        <v>25</v>
      </c>
      <c r="I9" s="25" t="s">
        <v>43</v>
      </c>
      <c r="J9" s="25" t="s">
        <v>26</v>
      </c>
      <c r="K9" s="24"/>
      <c r="L9" s="25"/>
      <c r="M9" s="25"/>
    </row>
    <row r="10" spans="1:13">
      <c r="A10" s="24"/>
      <c r="B10" s="24"/>
      <c r="C10" s="24"/>
      <c r="D10" s="34">
        <v>2</v>
      </c>
      <c r="E10" s="25" t="s">
        <v>25</v>
      </c>
      <c r="F10" s="25" t="s">
        <v>56</v>
      </c>
      <c r="G10" s="25" t="s">
        <v>26</v>
      </c>
      <c r="H10" s="24" t="s">
        <v>25</v>
      </c>
      <c r="I10" s="25" t="s">
        <v>42</v>
      </c>
      <c r="J10" s="25" t="s">
        <v>26</v>
      </c>
      <c r="K10" s="24"/>
      <c r="L10" s="25"/>
      <c r="M10" s="25"/>
    </row>
    <row r="11" spans="1:13">
      <c r="A11" s="24"/>
      <c r="B11" s="24"/>
      <c r="C11" s="24"/>
      <c r="D11" s="34">
        <v>3</v>
      </c>
      <c r="E11" s="25" t="s">
        <v>25</v>
      </c>
      <c r="F11" s="25" t="s">
        <v>57</v>
      </c>
      <c r="G11" s="25" t="s">
        <v>26</v>
      </c>
      <c r="H11" s="24" t="s">
        <v>25</v>
      </c>
      <c r="I11" s="25" t="s">
        <v>58</v>
      </c>
      <c r="J11" s="25" t="s">
        <v>26</v>
      </c>
      <c r="K11" s="24"/>
      <c r="L11" s="25"/>
      <c r="M11" s="25"/>
    </row>
    <row r="12" spans="1:13">
      <c r="A12" s="24"/>
      <c r="B12" s="24"/>
      <c r="C12" s="24"/>
      <c r="D12" s="34">
        <v>4</v>
      </c>
      <c r="E12" s="25" t="s">
        <v>26</v>
      </c>
      <c r="F12" s="25" t="s">
        <v>26</v>
      </c>
      <c r="G12" s="25" t="s">
        <v>26</v>
      </c>
      <c r="H12" s="24" t="s">
        <v>44</v>
      </c>
      <c r="I12" s="25" t="s">
        <v>60</v>
      </c>
      <c r="J12" s="25" t="s">
        <v>26</v>
      </c>
      <c r="L12" s="37"/>
    </row>
    <row r="13" spans="1:13">
      <c r="A13" s="35">
        <v>2</v>
      </c>
      <c r="B13" s="35"/>
      <c r="C13" s="35"/>
      <c r="D13" s="35"/>
      <c r="E13" s="35"/>
      <c r="F13" s="35"/>
      <c r="G13" s="35"/>
      <c r="H13" s="35"/>
      <c r="I13" s="35"/>
      <c r="J13" s="35"/>
      <c r="L13" s="37"/>
    </row>
    <row r="14" spans="1:13" ht="48">
      <c r="A14" s="24"/>
      <c r="B14" s="41">
        <v>42779</v>
      </c>
      <c r="C14" s="32">
        <v>0.25</v>
      </c>
      <c r="D14" s="34">
        <v>1</v>
      </c>
      <c r="E14" s="25" t="s">
        <v>25</v>
      </c>
      <c r="F14" s="25" t="s">
        <v>55</v>
      </c>
      <c r="G14" s="25" t="s">
        <v>68</v>
      </c>
      <c r="H14" s="24" t="s">
        <v>25</v>
      </c>
      <c r="I14" s="25" t="s">
        <v>43</v>
      </c>
      <c r="J14" s="25" t="s">
        <v>26</v>
      </c>
      <c r="L14" s="37"/>
    </row>
    <row r="15" spans="1:13">
      <c r="A15" s="24"/>
      <c r="B15" s="24"/>
      <c r="C15" s="24"/>
      <c r="D15" s="34">
        <v>2</v>
      </c>
      <c r="E15" s="25" t="s">
        <v>25</v>
      </c>
      <c r="F15" s="25" t="s">
        <v>56</v>
      </c>
      <c r="G15" s="25" t="s">
        <v>26</v>
      </c>
      <c r="H15" s="24" t="s">
        <v>25</v>
      </c>
      <c r="I15" s="25" t="s">
        <v>58</v>
      </c>
      <c r="J15" s="25" t="s">
        <v>26</v>
      </c>
      <c r="L15" s="37"/>
    </row>
    <row r="16" spans="1:13">
      <c r="A16" s="24"/>
      <c r="B16" s="24"/>
      <c r="C16" s="24"/>
      <c r="D16" s="34">
        <v>3</v>
      </c>
      <c r="E16" s="25" t="s">
        <v>25</v>
      </c>
      <c r="F16" s="25" t="s">
        <v>41</v>
      </c>
      <c r="G16" s="25" t="s">
        <v>26</v>
      </c>
      <c r="H16" s="24" t="s">
        <v>44</v>
      </c>
      <c r="I16" s="25" t="s">
        <v>60</v>
      </c>
      <c r="J16" s="25" t="s">
        <v>26</v>
      </c>
      <c r="L16" s="37"/>
    </row>
    <row r="17" spans="1:12">
      <c r="A17" s="24"/>
      <c r="B17" s="24"/>
      <c r="C17" s="24"/>
      <c r="D17" s="34">
        <v>4</v>
      </c>
      <c r="E17" s="25" t="s">
        <v>44</v>
      </c>
      <c r="F17" s="25" t="s">
        <v>45</v>
      </c>
      <c r="G17" s="25" t="s">
        <v>26</v>
      </c>
      <c r="H17" s="24" t="s">
        <v>26</v>
      </c>
      <c r="I17" s="25" t="s">
        <v>26</v>
      </c>
      <c r="J17" s="25" t="s">
        <v>26</v>
      </c>
      <c r="L17" s="37"/>
    </row>
    <row r="18" spans="1:12">
      <c r="A18" s="24"/>
      <c r="B18" s="24"/>
      <c r="C18" s="24"/>
      <c r="D18" s="34">
        <v>5</v>
      </c>
      <c r="E18" s="25" t="s">
        <v>25</v>
      </c>
      <c r="F18" s="25" t="s">
        <v>40</v>
      </c>
      <c r="G18" s="25" t="s">
        <v>26</v>
      </c>
      <c r="H18" s="24" t="s">
        <v>26</v>
      </c>
      <c r="I18" s="25" t="s">
        <v>26</v>
      </c>
      <c r="J18" s="25" t="s">
        <v>26</v>
      </c>
      <c r="L18" s="37"/>
    </row>
    <row r="19" spans="1:12">
      <c r="A19" s="24"/>
      <c r="B19" s="24"/>
      <c r="C19" s="24"/>
      <c r="D19" s="34">
        <v>6</v>
      </c>
      <c r="E19" s="25" t="s">
        <v>25</v>
      </c>
      <c r="F19" s="25" t="s">
        <v>57</v>
      </c>
      <c r="G19" s="25" t="s">
        <v>26</v>
      </c>
      <c r="H19" s="24" t="s">
        <v>26</v>
      </c>
      <c r="I19" s="25" t="s">
        <v>26</v>
      </c>
      <c r="J19" s="25" t="s">
        <v>26</v>
      </c>
      <c r="L19" s="37"/>
    </row>
    <row r="20" spans="1:12">
      <c r="A20" s="35">
        <v>3</v>
      </c>
      <c r="B20" s="35"/>
      <c r="C20" s="35"/>
      <c r="D20" s="35"/>
      <c r="E20" s="35"/>
      <c r="F20" s="35"/>
      <c r="G20" s="35"/>
      <c r="H20" s="35"/>
      <c r="I20" s="35"/>
      <c r="J20" s="35"/>
      <c r="L20" s="37"/>
    </row>
    <row r="21" spans="1:12">
      <c r="A21" s="24"/>
      <c r="B21" s="41">
        <v>42786</v>
      </c>
      <c r="C21" s="32">
        <v>0.33333333333333331</v>
      </c>
      <c r="D21" s="34">
        <v>1</v>
      </c>
      <c r="E21" s="25" t="s">
        <v>25</v>
      </c>
      <c r="F21" s="25" t="s">
        <v>55</v>
      </c>
      <c r="G21" s="25" t="s">
        <v>26</v>
      </c>
      <c r="H21" s="24" t="s">
        <v>25</v>
      </c>
      <c r="I21" s="25" t="s">
        <v>43</v>
      </c>
      <c r="J21" s="25" t="s">
        <v>84</v>
      </c>
      <c r="L21" s="37"/>
    </row>
    <row r="22" spans="1:12">
      <c r="A22" s="24"/>
      <c r="B22" s="24"/>
      <c r="C22" s="24"/>
      <c r="D22" s="34">
        <v>2</v>
      </c>
      <c r="E22" s="25" t="s">
        <v>25</v>
      </c>
      <c r="F22" s="25" t="s">
        <v>56</v>
      </c>
      <c r="G22" s="25" t="s">
        <v>26</v>
      </c>
      <c r="H22" s="24" t="s">
        <v>25</v>
      </c>
      <c r="I22" s="25" t="s">
        <v>58</v>
      </c>
      <c r="J22" s="25" t="s">
        <v>26</v>
      </c>
    </row>
    <row r="23" spans="1:12">
      <c r="A23" s="24"/>
      <c r="B23" s="24"/>
      <c r="C23" s="24"/>
      <c r="D23" s="34">
        <v>3</v>
      </c>
      <c r="E23" s="25" t="s">
        <v>25</v>
      </c>
      <c r="F23" s="25" t="s">
        <v>41</v>
      </c>
      <c r="G23" s="25" t="s">
        <v>26</v>
      </c>
      <c r="H23" s="24" t="s">
        <v>44</v>
      </c>
      <c r="I23" s="25" t="s">
        <v>60</v>
      </c>
      <c r="J23" s="25" t="s">
        <v>26</v>
      </c>
    </row>
    <row r="24" spans="1:12">
      <c r="A24" s="24"/>
      <c r="B24" s="24"/>
      <c r="C24" s="24"/>
      <c r="D24" s="34">
        <v>4</v>
      </c>
      <c r="E24" s="25" t="s">
        <v>26</v>
      </c>
      <c r="F24" s="25" t="s">
        <v>26</v>
      </c>
      <c r="G24" s="25" t="s">
        <v>26</v>
      </c>
      <c r="H24" s="24" t="s">
        <v>25</v>
      </c>
      <c r="I24" s="25" t="s">
        <v>85</v>
      </c>
      <c r="J24" s="25" t="s">
        <v>26</v>
      </c>
    </row>
    <row r="25" spans="1:12">
      <c r="A25"/>
      <c r="B25"/>
      <c r="C25"/>
      <c r="D25"/>
      <c r="E25"/>
      <c r="F25"/>
      <c r="G25"/>
      <c r="H25"/>
      <c r="I25"/>
    </row>
    <row r="26" spans="1:12">
      <c r="A26"/>
      <c r="B26"/>
      <c r="C26"/>
      <c r="D26"/>
      <c r="E26"/>
      <c r="F26"/>
      <c r="G26"/>
      <c r="H26"/>
      <c r="I26"/>
    </row>
    <row r="27" spans="1:12">
      <c r="A27"/>
      <c r="B27"/>
      <c r="C27"/>
      <c r="D27"/>
      <c r="E27"/>
      <c r="F27"/>
      <c r="G27"/>
      <c r="H27"/>
      <c r="I27"/>
    </row>
    <row r="28" spans="1:12">
      <c r="A28"/>
      <c r="B28"/>
      <c r="C28"/>
      <c r="D28"/>
      <c r="E28"/>
      <c r="F28"/>
      <c r="G28"/>
      <c r="H28"/>
      <c r="I28"/>
    </row>
    <row r="29" spans="1:12">
      <c r="A29"/>
      <c r="B29"/>
      <c r="C29"/>
      <c r="D29"/>
      <c r="E29"/>
      <c r="F29"/>
      <c r="G29"/>
      <c r="H29"/>
      <c r="I29"/>
    </row>
    <row r="30" spans="1:12">
      <c r="A30"/>
      <c r="B30"/>
      <c r="C30"/>
      <c r="D30"/>
      <c r="E30"/>
      <c r="F30"/>
      <c r="G30"/>
      <c r="H30"/>
      <c r="I30"/>
    </row>
    <row r="31" spans="1:12">
      <c r="A31"/>
      <c r="B31"/>
      <c r="C31"/>
      <c r="D31"/>
      <c r="E31"/>
      <c r="F31"/>
      <c r="G31"/>
      <c r="H31"/>
      <c r="I31"/>
    </row>
    <row r="32" spans="1:12">
      <c r="A32"/>
      <c r="B32"/>
      <c r="C32"/>
      <c r="D32"/>
      <c r="E32"/>
      <c r="F32"/>
      <c r="G32"/>
      <c r="H32"/>
      <c r="I32"/>
    </row>
    <row r="33" spans="1:9">
      <c r="A33"/>
      <c r="B33"/>
      <c r="C33"/>
      <c r="D33"/>
      <c r="E33"/>
      <c r="F33"/>
      <c r="G33"/>
      <c r="H33"/>
      <c r="I33"/>
    </row>
    <row r="34" spans="1:9">
      <c r="A34"/>
      <c r="B34"/>
      <c r="C34"/>
      <c r="D34"/>
      <c r="E34"/>
      <c r="F34"/>
      <c r="G34"/>
      <c r="H34"/>
      <c r="I34"/>
    </row>
    <row r="35" spans="1:9">
      <c r="B35" s="37"/>
      <c r="C35" s="37"/>
      <c r="D35" s="37"/>
      <c r="E35" s="37"/>
      <c r="F35" s="37"/>
      <c r="G35" s="37"/>
    </row>
    <row r="36" spans="1:9">
      <c r="B36" s="37"/>
      <c r="C36" s="37"/>
      <c r="D36" s="37"/>
      <c r="E36" s="37"/>
      <c r="F36" s="37"/>
      <c r="G36" s="37"/>
    </row>
    <row r="37" spans="1:9">
      <c r="B37" s="37"/>
      <c r="C37" s="37"/>
      <c r="D37" s="37"/>
      <c r="E37" s="37"/>
      <c r="F37" s="37"/>
      <c r="G37" s="37"/>
    </row>
    <row r="38" spans="1:9">
      <c r="B38" s="37"/>
      <c r="C38" s="37"/>
      <c r="D38" s="37"/>
      <c r="E38" s="37"/>
      <c r="F38" s="37"/>
      <c r="G38" s="37"/>
    </row>
    <row r="39" spans="1:9">
      <c r="B39" s="37"/>
      <c r="C39" s="37"/>
      <c r="D39" s="37"/>
      <c r="E39" s="37"/>
      <c r="F39" s="37"/>
      <c r="G39" s="37"/>
    </row>
    <row r="40" spans="1:9">
      <c r="B40" s="37"/>
      <c r="C40" s="37"/>
      <c r="D40" s="37"/>
      <c r="E40" s="37"/>
      <c r="F40" s="37"/>
      <c r="G40" s="37"/>
    </row>
    <row r="41" spans="1:9">
      <c r="B41" s="37"/>
      <c r="C41" s="37"/>
      <c r="D41" s="37"/>
      <c r="E41" s="37"/>
      <c r="F41" s="37"/>
      <c r="G41" s="37"/>
    </row>
    <row r="42" spans="1:9">
      <c r="B42" s="37"/>
      <c r="C42" s="37"/>
      <c r="D42" s="37"/>
      <c r="E42" s="37"/>
      <c r="F42" s="37"/>
      <c r="G42" s="37"/>
    </row>
    <row r="43" spans="1:9">
      <c r="B43" s="37"/>
      <c r="C43" s="37"/>
      <c r="D43" s="37"/>
      <c r="E43" s="37"/>
      <c r="F43" s="37"/>
      <c r="G43" s="37"/>
    </row>
    <row r="44" spans="1:9">
      <c r="B44" s="37"/>
      <c r="C44" s="37"/>
      <c r="D44" s="37"/>
      <c r="E44" s="37"/>
      <c r="F44" s="37"/>
      <c r="G44" s="37"/>
    </row>
    <row r="45" spans="1:9">
      <c r="B45" s="37"/>
      <c r="C45" s="37"/>
      <c r="D45" s="37"/>
      <c r="E45" s="37"/>
      <c r="F45" s="37"/>
      <c r="G45" s="37"/>
    </row>
    <row r="46" spans="1:9">
      <c r="B46" s="37"/>
      <c r="C46" s="37"/>
      <c r="D46" s="37"/>
      <c r="E46" s="37"/>
      <c r="F46" s="37"/>
      <c r="G46" s="37"/>
    </row>
    <row r="47" spans="1:9">
      <c r="B47" s="37"/>
      <c r="C47" s="37"/>
      <c r="D47" s="37"/>
      <c r="E47" s="37"/>
      <c r="F47" s="37"/>
      <c r="G47" s="37"/>
    </row>
    <row r="48" spans="1:9">
      <c r="B48" s="37"/>
      <c r="C48" s="37"/>
      <c r="D48" s="37"/>
      <c r="E48" s="37"/>
      <c r="F48" s="37"/>
      <c r="G48" s="37"/>
    </row>
    <row r="49" spans="2:7">
      <c r="B49" s="37"/>
      <c r="C49" s="37"/>
      <c r="D49" s="37"/>
      <c r="E49" s="37"/>
      <c r="F49" s="37"/>
      <c r="G49" s="37"/>
    </row>
    <row r="50" spans="2:7">
      <c r="B50" s="37"/>
      <c r="C50" s="37"/>
      <c r="D50" s="37"/>
      <c r="E50" s="37"/>
      <c r="F50" s="37"/>
      <c r="G50" s="37"/>
    </row>
    <row r="51" spans="2:7">
      <c r="B51" s="37"/>
      <c r="C51" s="37"/>
      <c r="D51" s="37"/>
      <c r="E51" s="37"/>
      <c r="F51" s="37"/>
      <c r="G51" s="37"/>
    </row>
    <row r="52" spans="2:7">
      <c r="B52" s="37"/>
      <c r="C52" s="37"/>
      <c r="D52" s="37"/>
      <c r="E52" s="37"/>
      <c r="F52" s="37"/>
      <c r="G52" s="37"/>
    </row>
    <row r="53" spans="2:7">
      <c r="B53" s="37"/>
      <c r="C53" s="37"/>
      <c r="D53" s="37"/>
      <c r="E53" s="37"/>
      <c r="F53" s="37"/>
      <c r="G53" s="37"/>
    </row>
    <row r="54" spans="2:7">
      <c r="B54" s="37"/>
      <c r="C54" s="37"/>
      <c r="D54" s="37"/>
      <c r="E54" s="37"/>
      <c r="F54" s="37"/>
      <c r="G54" s="37"/>
    </row>
    <row r="55" spans="2:7">
      <c r="B55" s="37"/>
      <c r="C55" s="37"/>
      <c r="D55" s="37"/>
      <c r="E55" s="37"/>
      <c r="F55" s="37"/>
      <c r="G55" s="37"/>
    </row>
    <row r="56" spans="2:7">
      <c r="B56" s="37"/>
      <c r="C56" s="37"/>
      <c r="D56" s="37"/>
      <c r="E56" s="37"/>
      <c r="F56" s="37"/>
      <c r="G56" s="37"/>
    </row>
    <row r="57" spans="2:7">
      <c r="B57" s="37"/>
      <c r="C57" s="37"/>
      <c r="D57" s="37"/>
      <c r="E57" s="37"/>
      <c r="F57" s="37"/>
      <c r="G57" s="37"/>
    </row>
    <row r="58" spans="2:7">
      <c r="B58" s="37"/>
      <c r="C58" s="37"/>
      <c r="D58" s="37"/>
      <c r="E58" s="37"/>
      <c r="F58" s="37"/>
      <c r="G58" s="37"/>
    </row>
    <row r="59" spans="2:7">
      <c r="B59" s="37"/>
      <c r="C59" s="37"/>
      <c r="D59" s="37"/>
      <c r="E59" s="37"/>
      <c r="F59" s="37"/>
      <c r="G59" s="37"/>
    </row>
    <row r="60" spans="2:7">
      <c r="B60" s="37"/>
      <c r="C60" s="37"/>
      <c r="D60" s="37"/>
      <c r="E60" s="37"/>
      <c r="F60" s="37"/>
      <c r="G60" s="37"/>
    </row>
    <row r="61" spans="2:7">
      <c r="B61" s="37"/>
      <c r="C61" s="37"/>
      <c r="D61" s="37"/>
      <c r="E61" s="37"/>
      <c r="F61" s="37"/>
      <c r="G61" s="37"/>
    </row>
    <row r="62" spans="2:7">
      <c r="B62" s="37"/>
      <c r="C62" s="37"/>
      <c r="D62" s="37"/>
      <c r="E62" s="37"/>
      <c r="F62" s="37"/>
      <c r="G62" s="37"/>
    </row>
    <row r="63" spans="2:7">
      <c r="B63" s="37"/>
      <c r="C63" s="37"/>
      <c r="D63" s="37"/>
      <c r="E63" s="37"/>
      <c r="F63" s="37"/>
      <c r="G63" s="37"/>
    </row>
    <row r="64" spans="2:7">
      <c r="B64" s="37"/>
      <c r="C64" s="37"/>
      <c r="D64" s="37"/>
      <c r="E64" s="37"/>
      <c r="F64" s="37"/>
      <c r="G64" s="37"/>
    </row>
    <row r="65" spans="2:7">
      <c r="B65" s="37"/>
      <c r="C65" s="37"/>
      <c r="D65" s="37"/>
      <c r="E65" s="37"/>
      <c r="F65" s="37"/>
      <c r="G65" s="37"/>
    </row>
    <row r="66" spans="2:7">
      <c r="B66" s="37"/>
      <c r="C66" s="37"/>
      <c r="D66" s="37"/>
      <c r="E66" s="37"/>
      <c r="F66" s="37"/>
      <c r="G66" s="37"/>
    </row>
    <row r="67" spans="2:7">
      <c r="B67" s="37"/>
      <c r="C67" s="37"/>
      <c r="D67" s="37"/>
      <c r="E67" s="37"/>
      <c r="F67" s="37"/>
      <c r="G67" s="37"/>
    </row>
    <row r="68" spans="2:7">
      <c r="B68" s="37"/>
      <c r="C68" s="37"/>
      <c r="D68" s="37"/>
      <c r="E68" s="37"/>
      <c r="F68" s="37"/>
      <c r="G68" s="37"/>
    </row>
    <row r="69" spans="2:7">
      <c r="B69" s="37"/>
      <c r="C69" s="37"/>
      <c r="D69" s="37"/>
      <c r="E69" s="37"/>
      <c r="F69" s="37"/>
      <c r="G69" s="37"/>
    </row>
    <row r="70" spans="2:7">
      <c r="B70" s="37"/>
      <c r="C70" s="37"/>
      <c r="D70" s="37"/>
      <c r="E70" s="37"/>
      <c r="F70" s="37"/>
      <c r="G70" s="37"/>
    </row>
  </sheetData>
  <mergeCells count="9">
    <mergeCell ref="A5:C5"/>
    <mergeCell ref="D5:F5"/>
    <mergeCell ref="A1:E1"/>
    <mergeCell ref="A2:C2"/>
    <mergeCell ref="D2:F2"/>
    <mergeCell ref="A3:C3"/>
    <mergeCell ref="D3:F3"/>
    <mergeCell ref="A4:C4"/>
    <mergeCell ref="D4:F4"/>
  </mergeCells>
  <conditionalFormatting sqref="A5 A1">
    <cfRule type="cellIs" dxfId="155" priority="3" operator="equal">
      <formula>0</formula>
    </cfRule>
  </conditionalFormatting>
  <conditionalFormatting sqref="E1:G1048576 I1:J1048576 H1 H3:H1048576">
    <cfRule type="cellIs" dxfId="154" priority="2" operator="equal">
      <formula>"(blank)"</formula>
    </cfRule>
  </conditionalFormatting>
  <conditionalFormatting sqref="G5">
    <cfRule type="cellIs" dxfId="153" priority="1" operator="equal">
      <formula>0</formula>
    </cfRule>
  </conditionalFormatting>
  <pageMargins left="0.25" right="0.25" top="0.75" bottom="0.75" header="0.3" footer="0.3"/>
  <pageSetup orientation="landscape" r:id="rId2"/>
  <headerFooter>
    <oddHeader>&amp;C&amp;"-,Bold"&amp;16&amp;U&amp;K01+024Return to Work Details</oddHeader>
    <oddFooter>&amp;L&amp;9Return to Work Details - MHF
Work Accommodation&amp;R&amp;9Generated on &amp;D at: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AH15"/>
  <sheetViews>
    <sheetView workbookViewId="0">
      <selection activeCell="I2" sqref="I2"/>
    </sheetView>
  </sheetViews>
  <sheetFormatPr defaultRowHeight="15"/>
  <cols>
    <col min="1" max="1" width="14" bestFit="1" customWidth="1"/>
    <col min="2" max="2" width="22.5703125" bestFit="1" customWidth="1"/>
    <col min="3" max="3" width="10.140625" bestFit="1" customWidth="1"/>
    <col min="4" max="4" width="12.5703125" bestFit="1" customWidth="1"/>
    <col min="5" max="5" width="12.7109375" bestFit="1" customWidth="1"/>
    <col min="6" max="6" width="17.85546875" bestFit="1" customWidth="1"/>
    <col min="7" max="7" width="17.5703125" bestFit="1" customWidth="1"/>
    <col min="8" max="8" width="22.42578125" bestFit="1" customWidth="1"/>
    <col min="9" max="9" width="20.7109375" bestFit="1" customWidth="1"/>
    <col min="10" max="10" width="17.5703125" bestFit="1" customWidth="1"/>
    <col min="11" max="11" width="22.7109375" bestFit="1" customWidth="1"/>
    <col min="12" max="12" width="12.28515625" bestFit="1" customWidth="1"/>
    <col min="13" max="13" width="9.28515625" bestFit="1" customWidth="1"/>
    <col min="14" max="14" width="15" bestFit="1" customWidth="1"/>
    <col min="15" max="15" width="14.85546875" bestFit="1" customWidth="1"/>
    <col min="16" max="16" width="11.140625" bestFit="1" customWidth="1"/>
    <col min="17" max="17" width="11" bestFit="1" customWidth="1"/>
    <col min="18" max="18" width="15.42578125" bestFit="1" customWidth="1"/>
    <col min="19" max="19" width="17" bestFit="1" customWidth="1"/>
    <col min="20" max="20" width="18" bestFit="1" customWidth="1"/>
    <col min="21" max="21" width="20.140625" bestFit="1" customWidth="1"/>
    <col min="22" max="22" width="16.28515625" bestFit="1" customWidth="1"/>
    <col min="23" max="23" width="21.5703125" bestFit="1" customWidth="1"/>
    <col min="24" max="24" width="19" bestFit="1" customWidth="1"/>
    <col min="25" max="25" width="13.85546875" bestFit="1" customWidth="1"/>
    <col min="26" max="26" width="22.5703125" bestFit="1" customWidth="1"/>
    <col min="27" max="27" width="8.140625" customWidth="1"/>
    <col min="28" max="28" width="23.85546875" bestFit="1" customWidth="1"/>
    <col min="29" max="29" width="22.85546875" bestFit="1" customWidth="1"/>
    <col min="30" max="30" width="81.140625" bestFit="1" customWidth="1"/>
    <col min="31" max="31" width="22.5703125" bestFit="1" customWidth="1"/>
    <col min="32" max="32" width="23.7109375" bestFit="1" customWidth="1"/>
    <col min="33" max="33" width="25.140625" bestFit="1" customWidth="1"/>
    <col min="34" max="34" width="6.42578125" bestFit="1" customWidth="1"/>
    <col min="35" max="35" width="23.85546875" bestFit="1" customWidth="1"/>
    <col min="36" max="36" width="23.42578125" bestFit="1" customWidth="1"/>
    <col min="37" max="37" width="20.42578125" bestFit="1" customWidth="1"/>
    <col min="38" max="38" width="23.85546875" bestFit="1" customWidth="1"/>
    <col min="39" max="39" width="18.28515625" bestFit="1" customWidth="1"/>
    <col min="40" max="42" width="23.85546875" bestFit="1" customWidth="1"/>
    <col min="43" max="43" width="12.42578125" bestFit="1" customWidth="1"/>
    <col min="44" max="44" width="23.85546875" bestFit="1" customWidth="1"/>
    <col min="45" max="45" width="12.42578125" bestFit="1" customWidth="1"/>
    <col min="46" max="46" width="23.85546875" bestFit="1" customWidth="1"/>
    <col min="47" max="47" width="12.42578125" bestFit="1" customWidth="1"/>
    <col min="48" max="48" width="23.85546875" bestFit="1" customWidth="1"/>
    <col min="49" max="49" width="13.5703125" bestFit="1" customWidth="1"/>
    <col min="50" max="50" width="24.85546875" bestFit="1" customWidth="1"/>
    <col min="51" max="51" width="13.5703125" bestFit="1" customWidth="1"/>
    <col min="52" max="52" width="24.85546875" bestFit="1" customWidth="1"/>
    <col min="53" max="53" width="13.5703125" bestFit="1" customWidth="1"/>
    <col min="54" max="54" width="24.85546875" bestFit="1" customWidth="1"/>
    <col min="55" max="55" width="13.42578125" bestFit="1" customWidth="1"/>
    <col min="56" max="56" width="24.7109375" bestFit="1" customWidth="1"/>
    <col min="57" max="57" width="13.42578125" bestFit="1" customWidth="1"/>
    <col min="58" max="58" width="24.7109375" bestFit="1" customWidth="1"/>
    <col min="59" max="59" width="13.42578125" bestFit="1" customWidth="1"/>
    <col min="60" max="60" width="24.7109375" bestFit="1" customWidth="1"/>
    <col min="61" max="61" width="13.42578125" bestFit="1" customWidth="1"/>
    <col min="62" max="62" width="24.7109375" bestFit="1" customWidth="1"/>
    <col min="63" max="63" width="13.42578125" bestFit="1" customWidth="1"/>
    <col min="64" max="64" width="24.7109375" bestFit="1" customWidth="1"/>
    <col min="65" max="65" width="13.42578125" bestFit="1" customWidth="1"/>
    <col min="66" max="66" width="24.7109375" bestFit="1" customWidth="1"/>
    <col min="67" max="67" width="13.42578125" bestFit="1" customWidth="1"/>
    <col min="68" max="68" width="24.7109375" bestFit="1" customWidth="1"/>
    <col min="69" max="69" width="13.42578125" bestFit="1" customWidth="1"/>
    <col min="70" max="70" width="24.7109375" bestFit="1" customWidth="1"/>
    <col min="71" max="71" width="13.42578125" bestFit="1" customWidth="1"/>
    <col min="72" max="72" width="24.7109375" bestFit="1" customWidth="1"/>
    <col min="73" max="73" width="14.42578125" bestFit="1" customWidth="1"/>
    <col min="74" max="74" width="25.85546875" bestFit="1" customWidth="1"/>
    <col min="75" max="75" width="14.42578125" bestFit="1" customWidth="1"/>
    <col min="76" max="76" width="25.85546875" bestFit="1" customWidth="1"/>
    <col min="77" max="77" width="14.42578125" bestFit="1" customWidth="1"/>
    <col min="78" max="78" width="25.85546875" bestFit="1" customWidth="1"/>
    <col min="79" max="79" width="4.28515625" bestFit="1" customWidth="1"/>
  </cols>
  <sheetData>
    <row r="1" spans="1:3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31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66</v>
      </c>
      <c r="AB1" t="s">
        <v>34</v>
      </c>
      <c r="AC1" t="s">
        <v>35</v>
      </c>
      <c r="AD1" t="s">
        <v>67</v>
      </c>
      <c r="AE1" t="s">
        <v>33</v>
      </c>
      <c r="AF1" t="s">
        <v>36</v>
      </c>
      <c r="AG1" t="s">
        <v>72</v>
      </c>
      <c r="AH1" t="s">
        <v>80</v>
      </c>
    </row>
    <row r="2" spans="1:34">
      <c r="A2" t="s">
        <v>81</v>
      </c>
      <c r="B2" t="s">
        <v>46</v>
      </c>
      <c r="C2" t="s">
        <v>47</v>
      </c>
      <c r="D2" t="s">
        <v>48</v>
      </c>
      <c r="E2" t="s">
        <v>49</v>
      </c>
      <c r="F2" s="1">
        <v>42775</v>
      </c>
      <c r="G2" s="1">
        <v>42736</v>
      </c>
      <c r="H2" s="1">
        <v>42800</v>
      </c>
      <c r="I2" s="1">
        <v>42794</v>
      </c>
      <c r="J2" t="s">
        <v>73</v>
      </c>
      <c r="K2" t="s">
        <v>50</v>
      </c>
      <c r="L2" t="s">
        <v>51</v>
      </c>
      <c r="M2">
        <v>1</v>
      </c>
      <c r="N2" s="1">
        <v>42776</v>
      </c>
      <c r="O2" s="1">
        <v>42785</v>
      </c>
      <c r="Q2" s="1">
        <v>42785</v>
      </c>
      <c r="R2" t="s">
        <v>32</v>
      </c>
      <c r="S2" t="s">
        <v>52</v>
      </c>
      <c r="T2" t="s">
        <v>32</v>
      </c>
      <c r="U2" t="s">
        <v>53</v>
      </c>
      <c r="V2" s="29">
        <v>0.20833333333333334</v>
      </c>
      <c r="W2" s="29">
        <v>0.33333333333333331</v>
      </c>
      <c r="X2" s="29">
        <v>0.54166666666666663</v>
      </c>
      <c r="Y2" t="s">
        <v>54</v>
      </c>
      <c r="Z2" t="s">
        <v>46</v>
      </c>
      <c r="AA2">
        <v>1</v>
      </c>
      <c r="AB2" t="s">
        <v>55</v>
      </c>
      <c r="AC2" t="s">
        <v>25</v>
      </c>
      <c r="AD2" t="s">
        <v>68</v>
      </c>
      <c r="AE2" t="s">
        <v>43</v>
      </c>
      <c r="AF2" t="s">
        <v>25</v>
      </c>
      <c r="AH2" t="s">
        <v>82</v>
      </c>
    </row>
    <row r="3" spans="1:34">
      <c r="A3" t="s">
        <v>81</v>
      </c>
      <c r="B3" t="s">
        <v>46</v>
      </c>
      <c r="C3" t="s">
        <v>47</v>
      </c>
      <c r="D3" t="s">
        <v>48</v>
      </c>
      <c r="E3" t="s">
        <v>49</v>
      </c>
      <c r="F3" s="1">
        <v>42775</v>
      </c>
      <c r="G3" s="1">
        <v>42736</v>
      </c>
      <c r="H3" s="1">
        <v>42800</v>
      </c>
      <c r="I3" s="1">
        <v>42794</v>
      </c>
      <c r="J3" t="s">
        <v>73</v>
      </c>
      <c r="K3" t="s">
        <v>50</v>
      </c>
      <c r="L3" t="s">
        <v>51</v>
      </c>
      <c r="M3">
        <v>1</v>
      </c>
      <c r="N3" s="1">
        <v>42776</v>
      </c>
      <c r="O3" s="1">
        <v>42785</v>
      </c>
      <c r="Q3" s="1">
        <v>42785</v>
      </c>
      <c r="R3" t="s">
        <v>32</v>
      </c>
      <c r="S3" t="s">
        <v>52</v>
      </c>
      <c r="T3" t="s">
        <v>32</v>
      </c>
      <c r="U3" t="s">
        <v>53</v>
      </c>
      <c r="V3" s="29">
        <v>0.20833333333333334</v>
      </c>
      <c r="W3" s="29">
        <v>0.33333333333333331</v>
      </c>
      <c r="X3" s="29">
        <v>0.54166666666666663</v>
      </c>
      <c r="Y3" t="s">
        <v>54</v>
      </c>
      <c r="Z3" t="s">
        <v>46</v>
      </c>
      <c r="AA3">
        <v>2</v>
      </c>
      <c r="AB3" t="s">
        <v>56</v>
      </c>
      <c r="AC3" t="s">
        <v>25</v>
      </c>
      <c r="AE3" t="s">
        <v>42</v>
      </c>
      <c r="AF3" t="s">
        <v>25</v>
      </c>
    </row>
    <row r="4" spans="1:34">
      <c r="A4" t="s">
        <v>81</v>
      </c>
      <c r="B4" t="s">
        <v>46</v>
      </c>
      <c r="C4" t="s">
        <v>47</v>
      </c>
      <c r="D4" t="s">
        <v>48</v>
      </c>
      <c r="E4" t="s">
        <v>49</v>
      </c>
      <c r="F4" s="1">
        <v>42775</v>
      </c>
      <c r="G4" s="1">
        <v>42736</v>
      </c>
      <c r="H4" s="1">
        <v>42800</v>
      </c>
      <c r="I4" s="1">
        <v>42794</v>
      </c>
      <c r="J4" t="s">
        <v>73</v>
      </c>
      <c r="K4" t="s">
        <v>50</v>
      </c>
      <c r="L4" t="s">
        <v>51</v>
      </c>
      <c r="M4">
        <v>1</v>
      </c>
      <c r="N4" s="1">
        <v>42776</v>
      </c>
      <c r="O4" s="1">
        <v>42785</v>
      </c>
      <c r="Q4" s="1">
        <v>42785</v>
      </c>
      <c r="R4" t="s">
        <v>32</v>
      </c>
      <c r="S4" t="s">
        <v>52</v>
      </c>
      <c r="T4" t="s">
        <v>32</v>
      </c>
      <c r="U4" t="s">
        <v>53</v>
      </c>
      <c r="V4" s="29">
        <v>0.20833333333333334</v>
      </c>
      <c r="W4" s="29">
        <v>0.33333333333333331</v>
      </c>
      <c r="X4" s="29">
        <v>0.54166666666666663</v>
      </c>
      <c r="Y4" t="s">
        <v>54</v>
      </c>
      <c r="Z4" t="s">
        <v>46</v>
      </c>
      <c r="AA4">
        <v>3</v>
      </c>
      <c r="AB4" t="s">
        <v>57</v>
      </c>
      <c r="AC4" t="s">
        <v>25</v>
      </c>
      <c r="AE4" t="s">
        <v>58</v>
      </c>
      <c r="AF4" t="s">
        <v>25</v>
      </c>
    </row>
    <row r="5" spans="1:34">
      <c r="A5" t="s">
        <v>81</v>
      </c>
      <c r="B5" t="s">
        <v>46</v>
      </c>
      <c r="C5" t="s">
        <v>47</v>
      </c>
      <c r="D5" t="s">
        <v>48</v>
      </c>
      <c r="E5" t="s">
        <v>49</v>
      </c>
      <c r="F5" s="1">
        <v>42775</v>
      </c>
      <c r="G5" s="1">
        <v>42736</v>
      </c>
      <c r="H5" s="1">
        <v>42800</v>
      </c>
      <c r="I5" s="1">
        <v>42794</v>
      </c>
      <c r="J5" t="s">
        <v>73</v>
      </c>
      <c r="K5" t="s">
        <v>50</v>
      </c>
      <c r="L5" t="s">
        <v>51</v>
      </c>
      <c r="M5">
        <v>1</v>
      </c>
      <c r="N5" s="1">
        <v>42776</v>
      </c>
      <c r="O5" s="1">
        <v>42785</v>
      </c>
      <c r="Q5" s="1">
        <v>42785</v>
      </c>
      <c r="R5" t="s">
        <v>32</v>
      </c>
      <c r="S5" t="s">
        <v>52</v>
      </c>
      <c r="T5" t="s">
        <v>32</v>
      </c>
      <c r="U5" t="s">
        <v>53</v>
      </c>
      <c r="V5" s="29">
        <v>0.20833333333333334</v>
      </c>
      <c r="W5" s="29">
        <v>0.33333333333333331</v>
      </c>
      <c r="X5" s="29">
        <v>0.54166666666666663</v>
      </c>
      <c r="Y5" t="s">
        <v>54</v>
      </c>
      <c r="Z5" t="s">
        <v>46</v>
      </c>
      <c r="AA5">
        <v>4</v>
      </c>
      <c r="AE5" t="s">
        <v>60</v>
      </c>
      <c r="AF5" t="s">
        <v>44</v>
      </c>
    </row>
    <row r="6" spans="1:34">
      <c r="A6" t="s">
        <v>81</v>
      </c>
      <c r="B6" t="s">
        <v>46</v>
      </c>
      <c r="C6" t="s">
        <v>47</v>
      </c>
      <c r="D6" t="s">
        <v>48</v>
      </c>
      <c r="E6" t="s">
        <v>49</v>
      </c>
      <c r="F6" s="1">
        <v>42775</v>
      </c>
      <c r="G6" s="1">
        <v>42736</v>
      </c>
      <c r="H6" s="1">
        <v>42800</v>
      </c>
      <c r="I6" s="1">
        <v>42794</v>
      </c>
      <c r="J6" t="s">
        <v>73</v>
      </c>
      <c r="K6" t="s">
        <v>50</v>
      </c>
      <c r="L6" t="s">
        <v>51</v>
      </c>
      <c r="M6">
        <v>2</v>
      </c>
      <c r="N6" s="1">
        <v>42779</v>
      </c>
      <c r="O6" s="1">
        <v>42786</v>
      </c>
      <c r="Q6" s="1">
        <v>42786</v>
      </c>
      <c r="R6" t="s">
        <v>32</v>
      </c>
      <c r="S6" t="s">
        <v>52</v>
      </c>
      <c r="T6" t="s">
        <v>32</v>
      </c>
      <c r="U6" t="s">
        <v>83</v>
      </c>
      <c r="V6" s="29">
        <v>0.25</v>
      </c>
      <c r="W6" s="29">
        <v>0.33333333333333331</v>
      </c>
      <c r="X6" s="29">
        <v>8.3333333333333329E-2</v>
      </c>
      <c r="Y6" t="s">
        <v>54</v>
      </c>
      <c r="Z6" t="s">
        <v>46</v>
      </c>
      <c r="AA6">
        <v>1</v>
      </c>
      <c r="AB6" t="s">
        <v>55</v>
      </c>
      <c r="AC6" t="s">
        <v>25</v>
      </c>
      <c r="AD6" t="s">
        <v>68</v>
      </c>
      <c r="AE6" t="s">
        <v>43</v>
      </c>
      <c r="AF6" t="s">
        <v>25</v>
      </c>
      <c r="AH6" t="s">
        <v>82</v>
      </c>
    </row>
    <row r="7" spans="1:34">
      <c r="A7" t="s">
        <v>81</v>
      </c>
      <c r="B7" t="s">
        <v>46</v>
      </c>
      <c r="C7" t="s">
        <v>47</v>
      </c>
      <c r="D7" t="s">
        <v>48</v>
      </c>
      <c r="E7" t="s">
        <v>49</v>
      </c>
      <c r="F7" s="1">
        <v>42775</v>
      </c>
      <c r="G7" s="1">
        <v>42736</v>
      </c>
      <c r="H7" s="1">
        <v>42800</v>
      </c>
      <c r="I7" s="1">
        <v>42794</v>
      </c>
      <c r="J7" t="s">
        <v>73</v>
      </c>
      <c r="K7" t="s">
        <v>50</v>
      </c>
      <c r="L7" t="s">
        <v>51</v>
      </c>
      <c r="M7">
        <v>2</v>
      </c>
      <c r="N7" s="1">
        <v>42779</v>
      </c>
      <c r="O7" s="1">
        <v>42786</v>
      </c>
      <c r="Q7" s="1">
        <v>42786</v>
      </c>
      <c r="R7" t="s">
        <v>32</v>
      </c>
      <c r="S7" t="s">
        <v>52</v>
      </c>
      <c r="T7" t="s">
        <v>32</v>
      </c>
      <c r="U7" t="s">
        <v>83</v>
      </c>
      <c r="V7" s="29">
        <v>0.25</v>
      </c>
      <c r="W7" s="29">
        <v>0.33333333333333331</v>
      </c>
      <c r="X7" s="29">
        <v>8.3333333333333329E-2</v>
      </c>
      <c r="Y7" t="s">
        <v>54</v>
      </c>
      <c r="Z7" t="s">
        <v>46</v>
      </c>
      <c r="AA7">
        <v>2</v>
      </c>
      <c r="AB7" t="s">
        <v>56</v>
      </c>
      <c r="AC7" t="s">
        <v>25</v>
      </c>
      <c r="AE7" t="s">
        <v>58</v>
      </c>
      <c r="AF7" t="s">
        <v>25</v>
      </c>
    </row>
    <row r="8" spans="1:34">
      <c r="A8" t="s">
        <v>81</v>
      </c>
      <c r="B8" t="s">
        <v>46</v>
      </c>
      <c r="C8" t="s">
        <v>47</v>
      </c>
      <c r="D8" t="s">
        <v>48</v>
      </c>
      <c r="E8" t="s">
        <v>49</v>
      </c>
      <c r="F8" s="1">
        <v>42775</v>
      </c>
      <c r="G8" s="1">
        <v>42736</v>
      </c>
      <c r="H8" s="1">
        <v>42800</v>
      </c>
      <c r="I8" s="1">
        <v>42794</v>
      </c>
      <c r="J8" t="s">
        <v>73</v>
      </c>
      <c r="K8" t="s">
        <v>50</v>
      </c>
      <c r="L8" t="s">
        <v>51</v>
      </c>
      <c r="M8">
        <v>2</v>
      </c>
      <c r="N8" s="1">
        <v>42779</v>
      </c>
      <c r="O8" s="1">
        <v>42786</v>
      </c>
      <c r="Q8" s="1">
        <v>42786</v>
      </c>
      <c r="R8" t="s">
        <v>32</v>
      </c>
      <c r="S8" t="s">
        <v>52</v>
      </c>
      <c r="T8" t="s">
        <v>32</v>
      </c>
      <c r="U8" t="s">
        <v>83</v>
      </c>
      <c r="V8" s="29">
        <v>0.25</v>
      </c>
      <c r="W8" s="29">
        <v>0.33333333333333331</v>
      </c>
      <c r="X8" s="29">
        <v>8.3333333333333329E-2</v>
      </c>
      <c r="Y8" t="s">
        <v>54</v>
      </c>
      <c r="Z8" t="s">
        <v>46</v>
      </c>
      <c r="AA8">
        <v>3</v>
      </c>
      <c r="AB8" t="s">
        <v>41</v>
      </c>
      <c r="AC8" t="s">
        <v>25</v>
      </c>
      <c r="AE8" t="s">
        <v>60</v>
      </c>
      <c r="AF8" t="s">
        <v>44</v>
      </c>
    </row>
    <row r="9" spans="1:34">
      <c r="A9" t="s">
        <v>81</v>
      </c>
      <c r="B9" t="s">
        <v>46</v>
      </c>
      <c r="C9" t="s">
        <v>47</v>
      </c>
      <c r="D9" t="s">
        <v>48</v>
      </c>
      <c r="E9" t="s">
        <v>49</v>
      </c>
      <c r="F9" s="1">
        <v>42775</v>
      </c>
      <c r="G9" s="1">
        <v>42736</v>
      </c>
      <c r="H9" s="1">
        <v>42800</v>
      </c>
      <c r="I9" s="1">
        <v>42794</v>
      </c>
      <c r="J9" t="s">
        <v>73</v>
      </c>
      <c r="K9" t="s">
        <v>50</v>
      </c>
      <c r="L9" t="s">
        <v>51</v>
      </c>
      <c r="M9">
        <v>2</v>
      </c>
      <c r="N9" s="1">
        <v>42779</v>
      </c>
      <c r="O9" s="1">
        <v>42786</v>
      </c>
      <c r="Q9" s="1">
        <v>42786</v>
      </c>
      <c r="R9" t="s">
        <v>32</v>
      </c>
      <c r="S9" t="s">
        <v>52</v>
      </c>
      <c r="T9" t="s">
        <v>32</v>
      </c>
      <c r="U9" t="s">
        <v>83</v>
      </c>
      <c r="V9" s="29">
        <v>0.25</v>
      </c>
      <c r="W9" s="29">
        <v>0.33333333333333331</v>
      </c>
      <c r="X9" s="29">
        <v>8.3333333333333329E-2</v>
      </c>
      <c r="Y9" t="s">
        <v>54</v>
      </c>
      <c r="Z9" t="s">
        <v>46</v>
      </c>
      <c r="AA9">
        <v>4</v>
      </c>
      <c r="AB9" t="s">
        <v>45</v>
      </c>
      <c r="AC9" t="s">
        <v>44</v>
      </c>
    </row>
    <row r="10" spans="1:34">
      <c r="A10" t="s">
        <v>81</v>
      </c>
      <c r="B10" t="s">
        <v>46</v>
      </c>
      <c r="C10" t="s">
        <v>47</v>
      </c>
      <c r="D10" t="s">
        <v>48</v>
      </c>
      <c r="E10" t="s">
        <v>49</v>
      </c>
      <c r="F10" s="1">
        <v>42775</v>
      </c>
      <c r="G10" s="1">
        <v>42736</v>
      </c>
      <c r="H10" s="1">
        <v>42800</v>
      </c>
      <c r="I10" s="1">
        <v>42794</v>
      </c>
      <c r="J10" t="s">
        <v>73</v>
      </c>
      <c r="K10" t="s">
        <v>50</v>
      </c>
      <c r="L10" t="s">
        <v>51</v>
      </c>
      <c r="M10">
        <v>2</v>
      </c>
      <c r="N10" s="1">
        <v>42779</v>
      </c>
      <c r="O10" s="1">
        <v>42786</v>
      </c>
      <c r="Q10" s="1">
        <v>42786</v>
      </c>
      <c r="R10" t="s">
        <v>32</v>
      </c>
      <c r="S10" t="s">
        <v>52</v>
      </c>
      <c r="T10" t="s">
        <v>32</v>
      </c>
      <c r="U10" t="s">
        <v>83</v>
      </c>
      <c r="V10" s="29">
        <v>0.25</v>
      </c>
      <c r="W10" s="29">
        <v>0.33333333333333331</v>
      </c>
      <c r="X10" s="29">
        <v>8.3333333333333329E-2</v>
      </c>
      <c r="Y10" t="s">
        <v>54</v>
      </c>
      <c r="Z10" t="s">
        <v>46</v>
      </c>
      <c r="AA10">
        <v>5</v>
      </c>
      <c r="AB10" t="s">
        <v>40</v>
      </c>
      <c r="AC10" t="s">
        <v>25</v>
      </c>
    </row>
    <row r="11" spans="1:34">
      <c r="A11" t="s">
        <v>81</v>
      </c>
      <c r="B11" t="s">
        <v>46</v>
      </c>
      <c r="C11" t="s">
        <v>47</v>
      </c>
      <c r="D11" t="s">
        <v>48</v>
      </c>
      <c r="E11" t="s">
        <v>49</v>
      </c>
      <c r="F11" s="1">
        <v>42775</v>
      </c>
      <c r="G11" s="1">
        <v>42736</v>
      </c>
      <c r="H11" s="1">
        <v>42800</v>
      </c>
      <c r="I11" s="1">
        <v>42794</v>
      </c>
      <c r="J11" t="s">
        <v>73</v>
      </c>
      <c r="K11" t="s">
        <v>50</v>
      </c>
      <c r="L11" t="s">
        <v>51</v>
      </c>
      <c r="M11">
        <v>2</v>
      </c>
      <c r="N11" s="1">
        <v>42779</v>
      </c>
      <c r="O11" s="1">
        <v>42786</v>
      </c>
      <c r="Q11" s="1">
        <v>42786</v>
      </c>
      <c r="R11" t="s">
        <v>32</v>
      </c>
      <c r="S11" t="s">
        <v>52</v>
      </c>
      <c r="T11" t="s">
        <v>32</v>
      </c>
      <c r="U11" t="s">
        <v>83</v>
      </c>
      <c r="V11" s="29">
        <v>0.25</v>
      </c>
      <c r="W11" s="29">
        <v>0.33333333333333331</v>
      </c>
      <c r="X11" s="29">
        <v>8.3333333333333329E-2</v>
      </c>
      <c r="Y11" t="s">
        <v>54</v>
      </c>
      <c r="Z11" t="s">
        <v>46</v>
      </c>
      <c r="AA11">
        <v>6</v>
      </c>
      <c r="AB11" t="s">
        <v>57</v>
      </c>
      <c r="AC11" t="s">
        <v>25</v>
      </c>
    </row>
    <row r="12" spans="1:34">
      <c r="A12" t="s">
        <v>81</v>
      </c>
      <c r="B12" t="s">
        <v>46</v>
      </c>
      <c r="C12" t="s">
        <v>47</v>
      </c>
      <c r="D12" t="s">
        <v>48</v>
      </c>
      <c r="E12" t="s">
        <v>49</v>
      </c>
      <c r="F12" s="1">
        <v>42775</v>
      </c>
      <c r="G12" s="1">
        <v>42736</v>
      </c>
      <c r="H12" s="1">
        <v>42800</v>
      </c>
      <c r="I12" s="1">
        <v>42794</v>
      </c>
      <c r="J12" t="s">
        <v>73</v>
      </c>
      <c r="K12" t="s">
        <v>50</v>
      </c>
      <c r="L12" t="s">
        <v>51</v>
      </c>
      <c r="M12">
        <v>3</v>
      </c>
      <c r="N12" s="1">
        <v>42786</v>
      </c>
      <c r="O12" s="1">
        <v>42793</v>
      </c>
      <c r="Q12" s="1">
        <v>42793</v>
      </c>
      <c r="R12" t="s">
        <v>32</v>
      </c>
      <c r="S12" t="s">
        <v>52</v>
      </c>
      <c r="T12" t="s">
        <v>59</v>
      </c>
      <c r="V12" s="29">
        <v>0.33333333333333331</v>
      </c>
      <c r="W12" s="29">
        <v>0.33333333333333331</v>
      </c>
      <c r="X12" s="29">
        <v>0.66666666666666663</v>
      </c>
      <c r="Y12" t="s">
        <v>54</v>
      </c>
      <c r="Z12" t="s">
        <v>46</v>
      </c>
      <c r="AA12">
        <v>1</v>
      </c>
      <c r="AB12" t="s">
        <v>55</v>
      </c>
      <c r="AC12" t="s">
        <v>25</v>
      </c>
      <c r="AE12" t="s">
        <v>43</v>
      </c>
      <c r="AF12" t="s">
        <v>25</v>
      </c>
      <c r="AG12" t="s">
        <v>84</v>
      </c>
      <c r="AH12" t="s">
        <v>82</v>
      </c>
    </row>
    <row r="13" spans="1:34">
      <c r="A13" t="s">
        <v>81</v>
      </c>
      <c r="B13" t="s">
        <v>46</v>
      </c>
      <c r="C13" t="s">
        <v>47</v>
      </c>
      <c r="D13" t="s">
        <v>48</v>
      </c>
      <c r="E13" t="s">
        <v>49</v>
      </c>
      <c r="F13" s="1">
        <v>42775</v>
      </c>
      <c r="G13" s="1">
        <v>42736</v>
      </c>
      <c r="H13" s="1">
        <v>42800</v>
      </c>
      <c r="I13" s="1">
        <v>42794</v>
      </c>
      <c r="J13" t="s">
        <v>73</v>
      </c>
      <c r="K13" t="s">
        <v>50</v>
      </c>
      <c r="L13" t="s">
        <v>51</v>
      </c>
      <c r="M13">
        <v>3</v>
      </c>
      <c r="N13" s="1">
        <v>42786</v>
      </c>
      <c r="O13" s="1">
        <v>42793</v>
      </c>
      <c r="Q13" s="1">
        <v>42793</v>
      </c>
      <c r="R13" t="s">
        <v>32</v>
      </c>
      <c r="S13" t="s">
        <v>52</v>
      </c>
      <c r="T13" t="s">
        <v>59</v>
      </c>
      <c r="V13" s="29">
        <v>0.33333333333333331</v>
      </c>
      <c r="W13" s="29">
        <v>0.33333333333333331</v>
      </c>
      <c r="X13" s="29">
        <v>0.66666666666666663</v>
      </c>
      <c r="Y13" t="s">
        <v>54</v>
      </c>
      <c r="Z13" t="s">
        <v>46</v>
      </c>
      <c r="AA13">
        <v>2</v>
      </c>
      <c r="AB13" t="s">
        <v>56</v>
      </c>
      <c r="AC13" t="s">
        <v>25</v>
      </c>
      <c r="AE13" t="s">
        <v>58</v>
      </c>
      <c r="AF13" t="s">
        <v>25</v>
      </c>
    </row>
    <row r="14" spans="1:34">
      <c r="A14" t="s">
        <v>81</v>
      </c>
      <c r="B14" t="s">
        <v>46</v>
      </c>
      <c r="C14" t="s">
        <v>47</v>
      </c>
      <c r="D14" t="s">
        <v>48</v>
      </c>
      <c r="E14" t="s">
        <v>49</v>
      </c>
      <c r="F14" s="1">
        <v>42775</v>
      </c>
      <c r="G14" s="1">
        <v>42736</v>
      </c>
      <c r="H14" s="1">
        <v>42800</v>
      </c>
      <c r="I14" s="1">
        <v>42794</v>
      </c>
      <c r="J14" t="s">
        <v>73</v>
      </c>
      <c r="K14" t="s">
        <v>50</v>
      </c>
      <c r="L14" t="s">
        <v>51</v>
      </c>
      <c r="M14">
        <v>3</v>
      </c>
      <c r="N14" s="1">
        <v>42786</v>
      </c>
      <c r="O14" s="1">
        <v>42793</v>
      </c>
      <c r="Q14" s="1">
        <v>42793</v>
      </c>
      <c r="R14" t="s">
        <v>32</v>
      </c>
      <c r="S14" t="s">
        <v>52</v>
      </c>
      <c r="T14" t="s">
        <v>59</v>
      </c>
      <c r="V14" s="29">
        <v>0.33333333333333331</v>
      </c>
      <c r="W14" s="29">
        <v>0.33333333333333331</v>
      </c>
      <c r="X14" s="29">
        <v>0.66666666666666663</v>
      </c>
      <c r="Y14" t="s">
        <v>54</v>
      </c>
      <c r="Z14" t="s">
        <v>46</v>
      </c>
      <c r="AA14">
        <v>3</v>
      </c>
      <c r="AB14" t="s">
        <v>41</v>
      </c>
      <c r="AC14" t="s">
        <v>25</v>
      </c>
      <c r="AE14" t="s">
        <v>60</v>
      </c>
      <c r="AF14" t="s">
        <v>44</v>
      </c>
    </row>
    <row r="15" spans="1:34">
      <c r="A15" t="s">
        <v>81</v>
      </c>
      <c r="B15" t="s">
        <v>46</v>
      </c>
      <c r="C15" t="s">
        <v>47</v>
      </c>
      <c r="D15" t="s">
        <v>48</v>
      </c>
      <c r="E15" t="s">
        <v>49</v>
      </c>
      <c r="F15" s="1">
        <v>42775</v>
      </c>
      <c r="G15" s="1">
        <v>42736</v>
      </c>
      <c r="H15" s="1">
        <v>42800</v>
      </c>
      <c r="I15" s="1">
        <v>42794</v>
      </c>
      <c r="J15" t="s">
        <v>73</v>
      </c>
      <c r="K15" t="s">
        <v>50</v>
      </c>
      <c r="L15" t="s">
        <v>51</v>
      </c>
      <c r="M15">
        <v>3</v>
      </c>
      <c r="N15" s="1">
        <v>42786</v>
      </c>
      <c r="O15" s="1">
        <v>42793</v>
      </c>
      <c r="Q15" s="1">
        <v>42793</v>
      </c>
      <c r="R15" t="s">
        <v>32</v>
      </c>
      <c r="S15" t="s">
        <v>52</v>
      </c>
      <c r="T15" t="s">
        <v>59</v>
      </c>
      <c r="V15" s="29">
        <v>0.33333333333333331</v>
      </c>
      <c r="W15" s="29">
        <v>0.33333333333333331</v>
      </c>
      <c r="X15" s="29">
        <v>0.66666666666666663</v>
      </c>
      <c r="Y15" t="s">
        <v>54</v>
      </c>
      <c r="Z15" t="s">
        <v>46</v>
      </c>
      <c r="AA15">
        <v>4</v>
      </c>
      <c r="AE15" t="s">
        <v>85</v>
      </c>
      <c r="AF15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Summary</vt:lpstr>
      <vt:lpstr>Detail</vt:lpstr>
      <vt:lpstr>SigLine</vt:lpstr>
      <vt:lpstr>Source Data</vt:lpstr>
      <vt:lpstr>'Source Data'!MHF</vt:lpstr>
      <vt:lpstr>Detail!Print_Titles</vt:lpstr>
      <vt:lpstr>SigLine!Print_Titles</vt:lpstr>
      <vt:lpstr>Summary!Print_Titles</vt:lpstr>
      <vt:lpstr>table1</vt:lpstr>
    </vt:vector>
  </TitlesOfParts>
  <Company>Parklane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s.mccarthy</dc:creator>
  <cp:lastModifiedBy>s.mccarthy</cp:lastModifiedBy>
  <cp:lastPrinted>2018-05-28T14:02:49Z</cp:lastPrinted>
  <dcterms:created xsi:type="dcterms:W3CDTF">2017-10-06T16:25:07Z</dcterms:created>
  <dcterms:modified xsi:type="dcterms:W3CDTF">2020-03-09T16:43:37Z</dcterms:modified>
</cp:coreProperties>
</file>